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R:\QSSite\QS Post Contract\On going\QS_CYSA\06 Subcon\CYSA - Subcon Claim\CYSA - LA37 Operable Wall (Megafold) 230719\Approved\Claim 05\"/>
    </mc:Choice>
  </mc:AlternateContent>
  <bookViews>
    <workbookView xWindow="0" yWindow="0" windowWidth="28800" windowHeight="11835"/>
  </bookViews>
  <sheets>
    <sheet name="Sheet1" sheetId="1" r:id="rId1"/>
    <sheet name="VO" sheetId="2"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22" i="2" l="1"/>
  <c r="K21" i="2"/>
  <c r="K20" i="2"/>
  <c r="K19" i="2"/>
  <c r="K15" i="2"/>
  <c r="K14" i="2"/>
  <c r="K9" i="2"/>
  <c r="K8" i="2"/>
  <c r="I21" i="2"/>
  <c r="I20" i="2"/>
  <c r="I19" i="2"/>
  <c r="I15" i="2"/>
  <c r="I14" i="2"/>
  <c r="I9" i="2"/>
  <c r="I8" i="2"/>
  <c r="G21" i="2"/>
  <c r="G20" i="2"/>
  <c r="G19" i="2"/>
  <c r="G15" i="2"/>
  <c r="G14" i="2"/>
  <c r="G9" i="2"/>
  <c r="G8" i="2"/>
  <c r="K22" i="2" l="1"/>
  <c r="K57" i="1" s="1"/>
  <c r="K58" i="1" s="1"/>
  <c r="U52" i="1"/>
  <c r="I33" i="1" l="1"/>
  <c r="K53" i="1" l="1"/>
  <c r="H47" i="1"/>
  <c r="I45" i="1"/>
  <c r="H45" i="1" s="1"/>
  <c r="I42" i="1"/>
  <c r="H42" i="1" s="1"/>
  <c r="I40" i="1"/>
  <c r="H40" i="1" s="1"/>
  <c r="I35" i="1"/>
  <c r="H35" i="1" s="1"/>
  <c r="H33" i="1"/>
  <c r="E45" i="1" l="1"/>
  <c r="F45" i="1" s="1"/>
  <c r="K45" i="1" s="1"/>
  <c r="E42" i="1"/>
  <c r="F42" i="1" s="1"/>
  <c r="K42" i="1" s="1"/>
  <c r="E40" i="1"/>
  <c r="F40" i="1" s="1"/>
  <c r="K40" i="1" s="1"/>
  <c r="E35" i="1"/>
  <c r="F35" i="1" s="1"/>
  <c r="K35" i="1" s="1"/>
  <c r="E33" i="1"/>
  <c r="F33" i="1" s="1"/>
  <c r="K33" i="1" s="1"/>
  <c r="K56" i="1" l="1"/>
  <c r="K59" i="1" s="1"/>
  <c r="K61" i="1" s="1"/>
  <c r="K64" i="1" s="1"/>
  <c r="F28" i="1"/>
  <c r="F53" i="1" s="1"/>
  <c r="F56" i="1" s="1"/>
</calcChain>
</file>

<file path=xl/sharedStrings.xml><?xml version="1.0" encoding="utf-8"?>
<sst xmlns="http://schemas.openxmlformats.org/spreadsheetml/2006/main" count="108" uniqueCount="63">
  <si>
    <t xml:space="preserve">Project </t>
  </si>
  <si>
    <t xml:space="preserve">: TOP VALUE HOTEL ,SETIA ALAM </t>
  </si>
  <si>
    <t xml:space="preserve">Re         </t>
  </si>
  <si>
    <t>Mr Tan 019-3261 888</t>
  </si>
  <si>
    <t>Item</t>
  </si>
  <si>
    <t>Description</t>
  </si>
  <si>
    <t>Unit</t>
  </si>
  <si>
    <t>QTY</t>
  </si>
  <si>
    <t>Megafold Corporation Sdn Bhd</t>
  </si>
  <si>
    <t>Amount</t>
  </si>
  <si>
    <t>Rate</t>
  </si>
  <si>
    <t>Operable Partition Walls</t>
  </si>
  <si>
    <t>PARTITIONS</t>
  </si>
  <si>
    <t>Supply and erect sliding and folding moveable aluminium frame partition to Architect selection and approved system: consists of tracks including bracket, hangers,guides,pivot, concrete, hinges, channels, ironmongery and all neccesary fixing accessories including infiling with sound insulation to achieve 50 STC requirement, with Architect selection and approved finishing, al las per manufactuer's specification and to Architect approval and satisfication in completion (Type 7)</t>
  </si>
  <si>
    <t>No</t>
  </si>
  <si>
    <t>SST 5%</t>
  </si>
  <si>
    <t>Included</t>
  </si>
  <si>
    <t>Overall size 26,491mm (L) x 2,728mm (H)  (72.27m2)</t>
  </si>
  <si>
    <t>m2</t>
  </si>
  <si>
    <t>-</t>
  </si>
  <si>
    <t>Overall size 13,470mm (L) x 2,728mm (H)  (36.75m2)</t>
  </si>
  <si>
    <t xml:space="preserve">Summary </t>
  </si>
  <si>
    <t>A</t>
  </si>
  <si>
    <t>Total Amount (RM)</t>
  </si>
  <si>
    <t/>
  </si>
  <si>
    <t xml:space="preserve">Sound Barrier Partition </t>
  </si>
  <si>
    <t xml:space="preserve">Overall size 24m length x 8.10m high (194.4m2 / AA Cost rate RM 1184.03/m2) </t>
  </si>
  <si>
    <t xml:space="preserve">Ditto, overall size 13.50m length x 8.10m high (109.35m2 / AA Cost rate RM 1184.03/m2) </t>
  </si>
  <si>
    <t>Others</t>
  </si>
  <si>
    <t>Acoustic Door ; to ceiling height</t>
  </si>
  <si>
    <t xml:space="preserve">: Supply and Install Operable Partition Walls </t>
  </si>
  <si>
    <t>ALUNAN ASAS SDN BHD  (257699-V)</t>
  </si>
  <si>
    <t>CADANGAN 1 BLOK BANGUNAN PERNIAGAAN 30 TINGKAT (425 BILIK HOTEL) DENGAN 1 TINGKAT SUB-BASEMENT YANG MENGANDUNGI:-</t>
  </si>
  <si>
    <t>1) 1 TINGKAT RUANG SERVIS HOTEL DI TINGKAT BAWAH TANAH</t>
  </si>
  <si>
    <t>2) 1 TINGKAT KEMUDAHAN SOKONGAN HOTEL DAN PENCAWANG ELEKTRIK DI TINGKAT 1</t>
  </si>
  <si>
    <t>3) 1 TINGKAT PEJABAT DI TINGKAT 1M</t>
  </si>
  <si>
    <t>4) 1 TINGKAT KEMUDAHAN SOKONGAN HOTEL DI TINGKAT 2</t>
  </si>
  <si>
    <t>5) 7 TINGKAT TEMPAT LETAK KERETA DAN RUANG MEKANIKAL DI TINGKAT 3 HINGGA TINGKAT 9</t>
  </si>
  <si>
    <t>6) 1 TINGKAT DEWAN BANKUET HOTEL DI TINGKAT 10</t>
  </si>
  <si>
    <t>7) 1 TINGKAT RESTORAN, PEJABAT DAN RUANG DAN MEKANIKAL DI TINGKAT 11</t>
  </si>
  <si>
    <t>8) 1 TINGKAT ‘EXECUTIVE LOUNGE’, KOLAM RENANG KEMUDAHAN SOKONGAN HOTEL DI TINGKAT 12</t>
  </si>
  <si>
    <t>9) 1 TINGKAT RUANG MEKANIKAL DI TINGKAT 13</t>
  </si>
  <si>
    <t>10) 17 TINGKAT HOTEL (425 BILIK) DI TINGKAT 14 HINGGA 30</t>
  </si>
  <si>
    <t>DI NO.6, JALAN SETIA DAGANG AH U13/AH, SETIA ALAM, SEKSYEN U13, 40170 SHAH ALAM, SELANGOR DARUL EHSAN.</t>
  </si>
  <si>
    <t>To supply and install Plenim Sound Barrier above ceiling Construct with 2 layers of 12mm thick gypsum board each and metal stud framing and seal air tight</t>
  </si>
  <si>
    <t>Previous</t>
  </si>
  <si>
    <t>Current</t>
  </si>
  <si>
    <t>Accumulated</t>
  </si>
  <si>
    <t>WD%</t>
  </si>
  <si>
    <t>WORKDONE</t>
  </si>
  <si>
    <t>+downpayment</t>
  </si>
  <si>
    <t>-previous payment</t>
  </si>
  <si>
    <t>-downpayment</t>
  </si>
  <si>
    <t>Overall size 24m length x 8.10m high (194.4m2 / AA Cost rate RM 1184.03/m2)</t>
  </si>
  <si>
    <t>Overall size 13,470mm (L) x 2,728mm (H) (36.75m2)</t>
  </si>
  <si>
    <t>Additional Storage Track</t>
  </si>
  <si>
    <t xml:space="preserve">To supply and install Plenim Sound Barrier above ceiling Construct with 2 layers of 12mm thick gypsum board each and metal stud framing and seal air tight </t>
  </si>
  <si>
    <t>Additoinal Box-up Stacking</t>
  </si>
  <si>
    <t>Overall size 26,491mm (L) x 2,728mm (H) (72.27m2)</t>
  </si>
  <si>
    <t>Ditto, overall size 13.50m length x 8.10m high (109.35m2 / AA Cost rate RM1184.03/m2)</t>
  </si>
  <si>
    <t>Qty</t>
  </si>
  <si>
    <t>Total</t>
  </si>
  <si>
    <t>VO</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</si>
</sst>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4" formatCode="_(&quot;$&quot;* #,##0.00_);_(&quot;$&quot;* \(#,##0.00\);_(&quot;$&quot;* &quot;-&quot;??_);_(@_)"/>
    <numFmt numFmtId="43" formatCode="_(* #,##0.00_);_(* \(#,##0.00\);_(* &quot;-&quot;??_);_(@_)"/>
    <numFmt numFmtId="164" formatCode="_(* #,##0.00_);_(* \(#,##0.00\);_(* &quot;&quot;??_);_(@_)"/>
    <numFmt numFmtId="165" formatCode="_(* #,##0_);_(* \(#,##0\);_(* &quot;-&quot;??_);_(@_)"/>
    <numFmt numFmtId="166" formatCode="[$RM-4409]#,##0.00"/>
    <numFmt numFmtId="167" formatCode="_-* #,##0_-;\-* #,##0_-;_-* &quot;-&quot;_-;_-@_-"/>
    <numFmt numFmtId="168" formatCode="_(* #,##0.000000_);_(* \(#,##0.000000\);_(* &quot;-&quot;??_);_(@_)"/>
    <numFmt numFmtId="169" formatCode="_(* #,##0.0000000_);_(* \(#,##0.0000000\);_(* &quot;-&quot;??_);_(@_)"/>
  </numFmts>
  <fonts count="17" x14ac:knownFonts="1">
    <font>
      <sz val="11"/>
      <color theme="1"/>
      <name val="Calibri"/>
      <family val="2"/>
      <scheme val="minor"/>
    </font>
    <font>
      <sz val="11"/>
      <color theme="1"/>
      <name val="Calibri"/>
      <family val="2"/>
      <scheme val="minor"/>
    </font>
    <font>
      <b/>
      <u/>
      <sz val="16"/>
      <name val="Times New Roman"/>
      <family val="1"/>
    </font>
    <font>
      <sz val="16"/>
      <name val="Times New Roman"/>
      <family val="1"/>
    </font>
    <font>
      <sz val="16"/>
      <color theme="4"/>
      <name val="Times New Roman"/>
      <family val="1"/>
    </font>
    <font>
      <sz val="16"/>
      <color rgb="FFFF0000"/>
      <name val="Times New Roman"/>
      <family val="1"/>
    </font>
    <font>
      <u/>
      <sz val="10"/>
      <color indexed="12"/>
      <name val="Arial"/>
      <family val="2"/>
    </font>
    <font>
      <u/>
      <sz val="14"/>
      <color indexed="12"/>
      <name val="Arial"/>
      <family val="2"/>
    </font>
    <font>
      <b/>
      <sz val="10"/>
      <color rgb="FFFF0000"/>
      <name val="Times New Roman"/>
      <family val="1"/>
    </font>
    <font>
      <b/>
      <sz val="16"/>
      <name val="Times New Roman"/>
      <family val="1"/>
    </font>
    <font>
      <sz val="10"/>
      <name val="Arial"/>
      <family val="2"/>
    </font>
    <font>
      <b/>
      <sz val="16"/>
      <color theme="4"/>
      <name val="Times New Roman"/>
      <family val="1"/>
    </font>
    <font>
      <b/>
      <u/>
      <sz val="16"/>
      <color rgb="FF0070C0"/>
      <name val="Times New Roman"/>
      <family val="1"/>
    </font>
    <font>
      <sz val="10"/>
      <name val="Times New Roman"/>
      <family val="1"/>
    </font>
    <font>
      <b/>
      <i/>
      <sz val="16"/>
      <name val="Times New Roman"/>
      <family val="1"/>
    </font>
    <font>
      <b/>
      <sz val="11"/>
      <color theme="1"/>
      <name val="Calibri"/>
      <family val="2"/>
      <scheme val="minor"/>
    </font>
    <font>
      <sz val="10"/>
      <color rgb="FF333333"/>
      <name val="Arial"/>
      <family val="2"/>
    </font>
  </fonts>
  <fills count="6">
    <fill>
      <patternFill patternType="none"/>
    </fill>
    <fill>
      <patternFill patternType="gray125"/>
    </fill>
    <fill>
      <patternFill patternType="solid">
        <fgColor rgb="FF00B050"/>
        <bgColor indexed="64"/>
      </patternFill>
    </fill>
    <fill>
      <patternFill patternType="solid">
        <fgColor theme="7" tint="0.59999389629810485"/>
        <bgColor indexed="64"/>
      </patternFill>
    </fill>
    <fill>
      <patternFill patternType="solid">
        <fgColor indexed="42"/>
        <bgColor indexed="64"/>
      </patternFill>
    </fill>
    <fill>
      <patternFill patternType="solid">
        <fgColor rgb="FFFFFF00"/>
        <bgColor indexed="64"/>
      </patternFill>
    </fill>
  </fills>
  <borders count="30">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right style="double">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style="double">
        <color indexed="64"/>
      </left>
      <right/>
      <top/>
      <bottom/>
      <diagonal/>
    </border>
    <border>
      <left style="thin">
        <color indexed="64"/>
      </left>
      <right style="double">
        <color indexed="64"/>
      </right>
      <top/>
      <bottom/>
      <diagonal/>
    </border>
    <border>
      <left style="double">
        <color indexed="64"/>
      </left>
      <right style="thin">
        <color indexed="64"/>
      </right>
      <top/>
      <bottom/>
      <diagonal/>
    </border>
    <border>
      <left/>
      <right style="double">
        <color indexed="64"/>
      </right>
      <top/>
      <bottom/>
      <diagonal/>
    </border>
    <border>
      <left style="double">
        <color indexed="64"/>
      </left>
      <right style="thin">
        <color indexed="64"/>
      </right>
      <top/>
      <bottom style="medium">
        <color indexed="64"/>
      </bottom>
      <diagonal/>
    </border>
    <border>
      <left/>
      <right style="thin">
        <color indexed="64"/>
      </right>
      <top/>
      <bottom style="thin">
        <color indexed="64"/>
      </bottom>
      <diagonal/>
    </border>
    <border>
      <left style="double">
        <color indexed="64"/>
      </left>
      <right/>
      <top/>
      <bottom style="thin">
        <color indexed="64"/>
      </bottom>
      <diagonal/>
    </border>
    <border>
      <left style="thin">
        <color indexed="64"/>
      </left>
      <right style="double">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right/>
      <top style="thin">
        <color indexed="64"/>
      </top>
      <bottom/>
      <diagonal/>
    </border>
    <border>
      <left style="double">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double">
        <color indexed="64"/>
      </right>
      <top style="double">
        <color indexed="64"/>
      </top>
      <bottom/>
      <diagonal/>
    </border>
    <border>
      <left style="double">
        <color indexed="64"/>
      </left>
      <right style="thin">
        <color indexed="64"/>
      </right>
      <top/>
      <bottom style="thin">
        <color indexed="64"/>
      </bottom>
      <diagonal/>
    </border>
    <border>
      <left/>
      <right/>
      <top style="thin">
        <color indexed="64"/>
      </top>
      <bottom style="double">
        <color indexed="64"/>
      </bottom>
      <diagonal/>
    </border>
  </borders>
  <cellStyleXfs count="9">
    <xf numFmtId="0" fontId="0" fillId="0" borderId="0"/>
    <xf numFmtId="43" fontId="1" fillId="0" borderId="0" applyFont="0" applyFill="0" applyBorder="0" applyAlignment="0" applyProtection="0"/>
    <xf numFmtId="44" fontId="1" fillId="0" borderId="0" applyFont="0" applyFill="0" applyBorder="0" applyAlignment="0" applyProtection="0"/>
    <xf numFmtId="0" fontId="6" fillId="0" borderId="0" applyNumberFormat="0" applyFill="0" applyBorder="0" applyAlignment="0" applyProtection="0">
      <alignment vertical="top"/>
      <protection locked="0"/>
    </xf>
    <xf numFmtId="43" fontId="10" fillId="0" borderId="0" applyFont="0" applyFill="0" applyBorder="0" applyAlignment="0" applyProtection="0"/>
    <xf numFmtId="44" fontId="10" fillId="0" borderId="0" applyFont="0" applyFill="0" applyBorder="0" applyAlignment="0" applyProtection="0"/>
    <xf numFmtId="0" fontId="10" fillId="0" borderId="0"/>
    <xf numFmtId="0" fontId="10" fillId="0" borderId="0"/>
    <xf numFmtId="9" fontId="1" fillId="0" borderId="0" applyFont="0" applyFill="0" applyBorder="0" applyAlignment="0" applyProtection="0"/>
  </cellStyleXfs>
  <cellXfs count="134">
    <xf numFmtId="0" fontId="0" fillId="0" borderId="0" xfId="0"/>
    <xf numFmtId="0" fontId="2" fillId="0" borderId="0" xfId="0" applyFont="1" applyBorder="1" applyAlignment="1">
      <alignment vertical="center"/>
    </xf>
    <xf numFmtId="0" fontId="2" fillId="0" borderId="0" xfId="0" applyNumberFormat="1" applyFont="1" applyFill="1" applyAlignment="1">
      <alignment vertical="center"/>
    </xf>
    <xf numFmtId="37" fontId="3" fillId="0" borderId="0" xfId="2" applyNumberFormat="1" applyFont="1" applyAlignment="1">
      <alignment horizontal="center" vertical="center"/>
    </xf>
    <xf numFmtId="0" fontId="4" fillId="0" borderId="0" xfId="0" applyNumberFormat="1" applyFont="1" applyFill="1" applyBorder="1" applyAlignment="1">
      <alignment horizontal="center" vertical="center"/>
    </xf>
    <xf numFmtId="0" fontId="3" fillId="0" borderId="0" xfId="0" applyFont="1" applyAlignment="1">
      <alignment horizontal="center" vertical="center"/>
    </xf>
    <xf numFmtId="0" fontId="3" fillId="0" borderId="0" xfId="0" applyFont="1" applyAlignment="1">
      <alignment vertical="center"/>
    </xf>
    <xf numFmtId="0" fontId="2" fillId="0" borderId="0" xfId="0" applyFont="1" applyAlignment="1">
      <alignment vertical="center"/>
    </xf>
    <xf numFmtId="0" fontId="2" fillId="0" borderId="0" xfId="0" applyFont="1" applyFill="1" applyAlignment="1">
      <alignment vertical="center"/>
    </xf>
    <xf numFmtId="164" fontId="9" fillId="0" borderId="9" xfId="0" applyNumberFormat="1" applyFont="1" applyBorder="1" applyAlignment="1">
      <alignment horizontal="center" vertical="center"/>
    </xf>
    <xf numFmtId="164" fontId="9" fillId="0" borderId="10" xfId="0" applyNumberFormat="1" applyFont="1" applyBorder="1" applyAlignment="1">
      <alignment horizontal="center" vertical="center"/>
    </xf>
    <xf numFmtId="0" fontId="9" fillId="0" borderId="0" xfId="0" applyFont="1" applyAlignment="1">
      <alignment horizontal="center" vertical="center"/>
    </xf>
    <xf numFmtId="0" fontId="3" fillId="2" borderId="2" xfId="0" applyFont="1" applyFill="1" applyBorder="1" applyAlignment="1">
      <alignment horizontal="center" vertical="center"/>
    </xf>
    <xf numFmtId="0" fontId="2" fillId="2" borderId="2" xfId="0" applyFont="1" applyFill="1" applyBorder="1" applyAlignment="1">
      <alignment horizontal="center" vertical="center"/>
    </xf>
    <xf numFmtId="37" fontId="9" fillId="2" borderId="4" xfId="2" applyNumberFormat="1" applyFont="1" applyFill="1" applyBorder="1" applyAlignment="1">
      <alignment horizontal="center" vertical="center"/>
    </xf>
    <xf numFmtId="165" fontId="4" fillId="2" borderId="4" xfId="1" applyNumberFormat="1" applyFont="1" applyFill="1" applyBorder="1" applyAlignment="1">
      <alignment horizontal="center" vertical="center"/>
    </xf>
    <xf numFmtId="166" fontId="9" fillId="2" borderId="6" xfId="4" applyNumberFormat="1" applyFont="1" applyFill="1" applyBorder="1" applyAlignment="1">
      <alignment horizontal="center"/>
    </xf>
    <xf numFmtId="166" fontId="3" fillId="2" borderId="7" xfId="4" applyNumberFormat="1" applyFont="1" applyFill="1" applyBorder="1" applyAlignment="1">
      <alignment horizontal="center"/>
    </xf>
    <xf numFmtId="0" fontId="9" fillId="2" borderId="0" xfId="0" applyFont="1" applyFill="1" applyAlignment="1">
      <alignment horizontal="center" vertical="center"/>
    </xf>
    <xf numFmtId="0" fontId="3" fillId="0" borderId="11" xfId="0" applyFont="1" applyBorder="1" applyAlignment="1">
      <alignment horizontal="center" vertical="top"/>
    </xf>
    <xf numFmtId="0" fontId="3" fillId="0" borderId="11" xfId="0" applyFont="1" applyBorder="1" applyAlignment="1">
      <alignment horizontal="left" vertical="center"/>
    </xf>
    <xf numFmtId="37" fontId="3" fillId="0" borderId="12" xfId="2" applyNumberFormat="1" applyFont="1" applyBorder="1" applyAlignment="1">
      <alignment horizontal="center" vertical="center"/>
    </xf>
    <xf numFmtId="167" fontId="4" fillId="0" borderId="12" xfId="1" applyNumberFormat="1" applyFont="1" applyFill="1" applyBorder="1" applyAlignment="1">
      <alignment horizontal="center"/>
    </xf>
    <xf numFmtId="166" fontId="3" fillId="0" borderId="13" xfId="4" applyNumberFormat="1" applyFont="1" applyBorder="1" applyAlignment="1">
      <alignment horizontal="center"/>
    </xf>
    <xf numFmtId="166" fontId="3" fillId="0" borderId="14" xfId="4" applyNumberFormat="1" applyFont="1" applyBorder="1" applyAlignment="1">
      <alignment horizontal="center"/>
    </xf>
    <xf numFmtId="0" fontId="3" fillId="3" borderId="2" xfId="0" applyFont="1" applyFill="1" applyBorder="1" applyAlignment="1">
      <alignment horizontal="right" vertical="center"/>
    </xf>
    <xf numFmtId="0" fontId="12" fillId="3" borderId="2" xfId="0" applyFont="1" applyFill="1" applyBorder="1" applyAlignment="1">
      <alignment horizontal="left" vertical="center"/>
    </xf>
    <xf numFmtId="37" fontId="9" fillId="3" borderId="4" xfId="2" applyNumberFormat="1" applyFont="1" applyFill="1" applyBorder="1" applyAlignment="1">
      <alignment horizontal="center" vertical="center"/>
    </xf>
    <xf numFmtId="165" fontId="4" fillId="3" borderId="4" xfId="1" applyNumberFormat="1" applyFont="1" applyFill="1" applyBorder="1" applyAlignment="1">
      <alignment horizontal="center" vertical="center"/>
    </xf>
    <xf numFmtId="166" fontId="9" fillId="3" borderId="2" xfId="4" applyNumberFormat="1" applyFont="1" applyFill="1" applyBorder="1" applyAlignment="1">
      <alignment horizontal="center"/>
    </xf>
    <xf numFmtId="166" fontId="9" fillId="3" borderId="6" xfId="4" applyNumberFormat="1" applyFont="1" applyFill="1" applyBorder="1" applyAlignment="1">
      <alignment horizontal="center"/>
    </xf>
    <xf numFmtId="0" fontId="9" fillId="3" borderId="0" xfId="0" applyFont="1" applyFill="1" applyAlignment="1">
      <alignment horizontal="center" vertical="center"/>
    </xf>
    <xf numFmtId="0" fontId="3" fillId="0" borderId="11" xfId="0" applyFont="1" applyBorder="1" applyAlignment="1">
      <alignment horizontal="center" vertical="center"/>
    </xf>
    <xf numFmtId="0" fontId="2" fillId="0" borderId="11" xfId="0" applyFont="1" applyBorder="1" applyAlignment="1">
      <alignment horizontal="left" vertical="center"/>
    </xf>
    <xf numFmtId="0" fontId="9" fillId="0" borderId="11" xfId="0" applyFont="1" applyBorder="1" applyAlignment="1">
      <alignment horizontal="center" vertical="center"/>
    </xf>
    <xf numFmtId="0" fontId="2" fillId="0" borderId="11" xfId="0" applyFont="1" applyBorder="1" applyAlignment="1">
      <alignment horizontal="left" vertical="center" wrapText="1"/>
    </xf>
    <xf numFmtId="167" fontId="4" fillId="0" borderId="0" xfId="1" applyNumberFormat="1" applyFont="1" applyFill="1" applyBorder="1" applyAlignment="1">
      <alignment horizontal="center"/>
    </xf>
    <xf numFmtId="0" fontId="3" fillId="0" borderId="11" xfId="0" applyFont="1" applyBorder="1" applyAlignment="1">
      <alignment horizontal="left" vertical="top" wrapText="1"/>
    </xf>
    <xf numFmtId="37" fontId="3" fillId="0" borderId="12" xfId="5" applyNumberFormat="1" applyFont="1" applyBorder="1" applyAlignment="1">
      <alignment horizontal="center" vertical="top"/>
    </xf>
    <xf numFmtId="167" fontId="4" fillId="0" borderId="12" xfId="4" applyNumberFormat="1" applyFont="1" applyFill="1" applyBorder="1" applyAlignment="1">
      <alignment horizontal="center" vertical="top"/>
    </xf>
    <xf numFmtId="166" fontId="3" fillId="0" borderId="14" xfId="4" applyNumberFormat="1" applyFont="1" applyBorder="1" applyAlignment="1">
      <alignment horizontal="center" vertical="top"/>
    </xf>
    <xf numFmtId="166" fontId="3" fillId="0" borderId="13" xfId="4" applyNumberFormat="1" applyFont="1" applyBorder="1" applyAlignment="1">
      <alignment horizontal="center" vertical="top"/>
    </xf>
    <xf numFmtId="0" fontId="9" fillId="0" borderId="0" xfId="0" applyFont="1" applyAlignment="1">
      <alignment horizontal="center" vertical="top"/>
    </xf>
    <xf numFmtId="167" fontId="4" fillId="0" borderId="14" xfId="4" applyNumberFormat="1" applyFont="1" applyFill="1" applyBorder="1" applyAlignment="1">
      <alignment horizontal="center" vertical="top"/>
    </xf>
    <xf numFmtId="166" fontId="3" fillId="0" borderId="15" xfId="4" applyNumberFormat="1" applyFont="1" applyBorder="1" applyAlignment="1">
      <alignment horizontal="center" vertical="top"/>
    </xf>
    <xf numFmtId="166" fontId="3" fillId="0" borderId="16" xfId="4" applyNumberFormat="1" applyFont="1" applyBorder="1" applyAlignment="1">
      <alignment horizontal="center" vertical="top"/>
    </xf>
    <xf numFmtId="167" fontId="4" fillId="0" borderId="0" xfId="4" applyNumberFormat="1" applyFont="1" applyFill="1" applyBorder="1" applyAlignment="1">
      <alignment horizontal="center" vertical="top"/>
    </xf>
    <xf numFmtId="0" fontId="3" fillId="0" borderId="11" xfId="0" applyFont="1" applyBorder="1" applyAlignment="1">
      <alignment horizontal="left" vertical="center" wrapText="1"/>
    </xf>
    <xf numFmtId="0" fontId="3" fillId="0" borderId="11" xfId="0" quotePrefix="1" applyFont="1" applyBorder="1" applyAlignment="1">
      <alignment horizontal="center" vertical="center"/>
    </xf>
    <xf numFmtId="0" fontId="3" fillId="0" borderId="8" xfId="0" applyFont="1" applyBorder="1" applyAlignment="1">
      <alignment horizontal="center" vertical="center"/>
    </xf>
    <xf numFmtId="0" fontId="3" fillId="0" borderId="8" xfId="0" applyFont="1" applyBorder="1" applyAlignment="1">
      <alignment horizontal="left" vertical="center"/>
    </xf>
    <xf numFmtId="37" fontId="3" fillId="0" borderId="18" xfId="2" applyNumberFormat="1" applyFont="1" applyBorder="1" applyAlignment="1">
      <alignment horizontal="center" vertical="center"/>
    </xf>
    <xf numFmtId="167" fontId="4" fillId="0" borderId="18" xfId="1" applyNumberFormat="1" applyFont="1" applyFill="1" applyBorder="1" applyAlignment="1">
      <alignment horizontal="center"/>
    </xf>
    <xf numFmtId="166" fontId="3" fillId="0" borderId="19" xfId="4" applyNumberFormat="1" applyFont="1" applyBorder="1" applyAlignment="1">
      <alignment horizontal="center"/>
    </xf>
    <xf numFmtId="166" fontId="3" fillId="0" borderId="20" xfId="4" applyNumberFormat="1" applyFont="1" applyBorder="1" applyAlignment="1">
      <alignment horizontal="center"/>
    </xf>
    <xf numFmtId="166" fontId="3" fillId="0" borderId="15" xfId="4" applyNumberFormat="1" applyFont="1" applyBorder="1" applyAlignment="1">
      <alignment horizontal="center"/>
    </xf>
    <xf numFmtId="166" fontId="3" fillId="0" borderId="16" xfId="4" applyNumberFormat="1" applyFont="1" applyBorder="1" applyAlignment="1">
      <alignment horizontal="center"/>
    </xf>
    <xf numFmtId="166" fontId="3" fillId="0" borderId="15" xfId="4" quotePrefix="1" applyNumberFormat="1" applyFont="1" applyBorder="1" applyAlignment="1">
      <alignment horizontal="center"/>
    </xf>
    <xf numFmtId="0" fontId="3" fillId="0" borderId="11" xfId="0" applyFont="1" applyBorder="1" applyAlignment="1">
      <alignment horizontal="right" vertical="center"/>
    </xf>
    <xf numFmtId="166" fontId="3" fillId="0" borderId="17" xfId="4" applyNumberFormat="1" applyFont="1" applyBorder="1" applyAlignment="1">
      <alignment horizontal="center"/>
    </xf>
    <xf numFmtId="0" fontId="3" fillId="4" borderId="21" xfId="0" applyFont="1" applyFill="1" applyBorder="1"/>
    <xf numFmtId="0" fontId="14" fillId="4" borderId="22" xfId="0" applyFont="1" applyFill="1" applyBorder="1" applyAlignment="1">
      <alignment horizontal="right"/>
    </xf>
    <xf numFmtId="0" fontId="9" fillId="4" borderId="22" xfId="0" applyFont="1" applyFill="1" applyBorder="1"/>
    <xf numFmtId="0" fontId="11" fillId="4" borderId="22" xfId="0" applyFont="1" applyFill="1" applyBorder="1"/>
    <xf numFmtId="166" fontId="9" fillId="4" borderId="22" xfId="0" applyNumberFormat="1" applyFont="1" applyFill="1" applyBorder="1" applyAlignment="1">
      <alignment horizontal="center"/>
    </xf>
    <xf numFmtId="166" fontId="9" fillId="4" borderId="23" xfId="4" applyNumberFormat="1" applyFont="1" applyFill="1" applyBorder="1" applyAlignment="1">
      <alignment horizontal="center"/>
    </xf>
    <xf numFmtId="0" fontId="3" fillId="0" borderId="0" xfId="0" applyFont="1"/>
    <xf numFmtId="0" fontId="4" fillId="0" borderId="0" xfId="0" applyFont="1"/>
    <xf numFmtId="0" fontId="3" fillId="0" borderId="0" xfId="0" applyFont="1" applyAlignment="1">
      <alignment horizontal="center"/>
    </xf>
    <xf numFmtId="164" fontId="3" fillId="0" borderId="0" xfId="0" applyNumberFormat="1" applyFont="1" applyAlignment="1">
      <alignment horizontal="center"/>
    </xf>
    <xf numFmtId="0" fontId="13" fillId="0" borderId="0" xfId="0" applyFont="1"/>
    <xf numFmtId="9" fontId="8" fillId="0" borderId="0" xfId="0" applyNumberFormat="1" applyFont="1" applyFill="1" applyAlignment="1">
      <alignment horizontal="center" vertical="center"/>
    </xf>
    <xf numFmtId="164" fontId="3" fillId="0" borderId="0" xfId="0" applyNumberFormat="1" applyFont="1" applyAlignment="1">
      <alignment horizontal="left"/>
    </xf>
    <xf numFmtId="0" fontId="9" fillId="0" borderId="15" xfId="0" applyFont="1" applyBorder="1" applyAlignment="1">
      <alignment horizontal="center" vertical="center"/>
    </xf>
    <xf numFmtId="0" fontId="9" fillId="0" borderId="14" xfId="0" applyFont="1" applyBorder="1" applyAlignment="1">
      <alignment horizontal="center" vertical="center"/>
    </xf>
    <xf numFmtId="0" fontId="9" fillId="2" borderId="15" xfId="0" applyFont="1" applyFill="1" applyBorder="1" applyAlignment="1">
      <alignment horizontal="center" vertical="center"/>
    </xf>
    <xf numFmtId="0" fontId="9" fillId="2" borderId="11" xfId="0" applyFont="1" applyFill="1" applyBorder="1" applyAlignment="1">
      <alignment horizontal="center" vertical="center"/>
    </xf>
    <xf numFmtId="0" fontId="9" fillId="2" borderId="14" xfId="0" applyFont="1" applyFill="1" applyBorder="1" applyAlignment="1">
      <alignment horizontal="center" vertical="center"/>
    </xf>
    <xf numFmtId="0" fontId="9" fillId="3" borderId="15" xfId="0" applyFont="1" applyFill="1" applyBorder="1" applyAlignment="1">
      <alignment horizontal="center" vertical="center"/>
    </xf>
    <xf numFmtId="0" fontId="9" fillId="3" borderId="11" xfId="0" applyFont="1" applyFill="1" applyBorder="1" applyAlignment="1">
      <alignment horizontal="center" vertical="center"/>
    </xf>
    <xf numFmtId="0" fontId="9" fillId="3" borderId="14" xfId="0" applyFont="1" applyFill="1" applyBorder="1" applyAlignment="1">
      <alignment horizontal="center" vertical="center"/>
    </xf>
    <xf numFmtId="9" fontId="9" fillId="0" borderId="11" xfId="8" applyFont="1" applyBorder="1" applyAlignment="1">
      <alignment horizontal="center" vertical="center"/>
    </xf>
    <xf numFmtId="0" fontId="9" fillId="0" borderId="15" xfId="0" applyFont="1" applyBorder="1" applyAlignment="1">
      <alignment horizontal="center" vertical="top"/>
    </xf>
    <xf numFmtId="167" fontId="9" fillId="0" borderId="11" xfId="0" applyNumberFormat="1" applyFont="1" applyBorder="1" applyAlignment="1">
      <alignment horizontal="center" vertical="top"/>
    </xf>
    <xf numFmtId="9" fontId="9" fillId="0" borderId="11" xfId="8" applyFont="1" applyBorder="1" applyAlignment="1">
      <alignment horizontal="center" vertical="top"/>
    </xf>
    <xf numFmtId="166" fontId="9" fillId="0" borderId="14" xfId="0" applyNumberFormat="1" applyFont="1" applyBorder="1" applyAlignment="1">
      <alignment horizontal="center" vertical="top"/>
    </xf>
    <xf numFmtId="0" fontId="9" fillId="0" borderId="11" xfId="0" applyFont="1" applyBorder="1" applyAlignment="1">
      <alignment horizontal="center" vertical="top"/>
    </xf>
    <xf numFmtId="0" fontId="9" fillId="0" borderId="14" xfId="0" applyFont="1" applyBorder="1" applyAlignment="1">
      <alignment horizontal="center" vertical="top"/>
    </xf>
    <xf numFmtId="0" fontId="3" fillId="0" borderId="28" xfId="0" applyFont="1" applyBorder="1" applyAlignment="1">
      <alignment horizontal="center" vertical="center"/>
    </xf>
    <xf numFmtId="37" fontId="3" fillId="0" borderId="8" xfId="2" applyNumberFormat="1" applyFont="1" applyBorder="1" applyAlignment="1">
      <alignment horizontal="center" vertical="center"/>
    </xf>
    <xf numFmtId="167" fontId="4" fillId="0" borderId="8" xfId="1" applyNumberFormat="1" applyFont="1" applyFill="1" applyBorder="1" applyAlignment="1">
      <alignment horizontal="center"/>
    </xf>
    <xf numFmtId="43" fontId="3" fillId="0" borderId="0" xfId="1" applyFont="1"/>
    <xf numFmtId="9" fontId="3" fillId="0" borderId="0" xfId="0" applyNumberFormat="1" applyFont="1"/>
    <xf numFmtId="166" fontId="3" fillId="0" borderId="24" xfId="0" applyNumberFormat="1" applyFont="1" applyBorder="1"/>
    <xf numFmtId="0" fontId="3" fillId="0" borderId="0" xfId="0" quotePrefix="1" applyFont="1"/>
    <xf numFmtId="166" fontId="3" fillId="0" borderId="1" xfId="0" applyNumberFormat="1" applyFont="1" applyBorder="1"/>
    <xf numFmtId="166" fontId="3" fillId="0" borderId="29" xfId="0" applyNumberFormat="1" applyFont="1" applyBorder="1"/>
    <xf numFmtId="0" fontId="3" fillId="0" borderId="0" xfId="0" applyFont="1" applyAlignment="1">
      <alignment horizontal="center"/>
    </xf>
    <xf numFmtId="10" fontId="9" fillId="0" borderId="11" xfId="8" applyNumberFormat="1" applyFont="1" applyBorder="1" applyAlignment="1">
      <alignment horizontal="center" vertical="top"/>
    </xf>
    <xf numFmtId="168" fontId="9" fillId="0" borderId="11" xfId="0" applyNumberFormat="1" applyFont="1" applyBorder="1" applyAlignment="1">
      <alignment horizontal="center" vertical="top"/>
    </xf>
    <xf numFmtId="14" fontId="9" fillId="0" borderId="0" xfId="0" applyNumberFormat="1" applyFont="1" applyAlignment="1">
      <alignment horizontal="center" vertical="center"/>
    </xf>
    <xf numFmtId="169" fontId="9" fillId="0" borderId="11" xfId="0" applyNumberFormat="1" applyFont="1" applyBorder="1" applyAlignment="1">
      <alignment horizontal="center" vertical="top"/>
    </xf>
    <xf numFmtId="166" fontId="3" fillId="0" borderId="0" xfId="0" applyNumberFormat="1" applyFont="1" applyBorder="1"/>
    <xf numFmtId="0" fontId="3" fillId="0" borderId="0" xfId="0" applyFont="1" applyAlignment="1">
      <alignment horizontal="center"/>
    </xf>
    <xf numFmtId="0" fontId="2" fillId="0" borderId="0" xfId="0" applyFont="1" applyAlignment="1">
      <alignment horizontal="center" vertical="center"/>
    </xf>
    <xf numFmtId="0" fontId="2" fillId="0" borderId="0" xfId="0" applyFont="1" applyAlignment="1">
      <alignment horizontal="left" vertical="center"/>
    </xf>
    <xf numFmtId="0" fontId="9" fillId="0" borderId="2" xfId="0" applyFont="1" applyBorder="1" applyAlignment="1">
      <alignment horizontal="center" vertical="center"/>
    </xf>
    <xf numFmtId="37" fontId="9" fillId="0" borderId="4" xfId="2" applyNumberFormat="1" applyFont="1" applyBorder="1" applyAlignment="1">
      <alignment horizontal="center" vertical="center"/>
    </xf>
    <xf numFmtId="43" fontId="11" fillId="0" borderId="3" xfId="4" applyFont="1" applyBorder="1" applyAlignment="1">
      <alignment horizontal="center" vertical="center" wrapText="1"/>
    </xf>
    <xf numFmtId="43" fontId="11" fillId="0" borderId="8" xfId="4" applyFont="1" applyBorder="1" applyAlignment="1">
      <alignment horizontal="center" vertical="center" wrapText="1"/>
    </xf>
    <xf numFmtId="0" fontId="3" fillId="0" borderId="1" xfId="0" applyFont="1" applyBorder="1" applyAlignment="1">
      <alignment horizontal="center" vertical="center"/>
    </xf>
    <xf numFmtId="0" fontId="7" fillId="0" borderId="0" xfId="3" applyFont="1" applyBorder="1" applyAlignment="1" applyProtection="1">
      <alignment horizontal="center" vertical="center"/>
    </xf>
    <xf numFmtId="0" fontId="3" fillId="5" borderId="25" xfId="0" applyFont="1" applyFill="1" applyBorder="1" applyAlignment="1">
      <alignment horizontal="center" vertical="center"/>
    </xf>
    <xf numFmtId="0" fontId="3" fillId="5" borderId="26" xfId="0" applyFont="1" applyFill="1" applyBorder="1" applyAlignment="1">
      <alignment horizontal="center" vertical="center"/>
    </xf>
    <xf numFmtId="0" fontId="3" fillId="5" borderId="27" xfId="0" applyFont="1" applyFill="1" applyBorder="1" applyAlignment="1">
      <alignment horizontal="center" vertical="center"/>
    </xf>
    <xf numFmtId="0" fontId="5" fillId="0" borderId="0" xfId="0" applyFont="1" applyFill="1" applyAlignment="1">
      <alignment horizontal="center" vertical="center" wrapText="1"/>
    </xf>
    <xf numFmtId="0" fontId="9" fillId="0" borderId="5" xfId="0" applyFont="1" applyBorder="1" applyAlignment="1">
      <alignment horizontal="center" vertical="center"/>
    </xf>
    <xf numFmtId="0" fontId="9" fillId="0" borderId="6" xfId="0" applyFont="1" applyBorder="1" applyAlignment="1">
      <alignment horizontal="center" vertical="center"/>
    </xf>
    <xf numFmtId="0" fontId="0" fillId="0" borderId="11" xfId="0" applyBorder="1"/>
    <xf numFmtId="0" fontId="16" fillId="0" borderId="11" xfId="0" applyFont="1" applyBorder="1"/>
    <xf numFmtId="0" fontId="0" fillId="0" borderId="11" xfId="0" applyFill="1" applyBorder="1" applyAlignment="1">
      <alignment horizontal="left" vertical="top"/>
    </xf>
    <xf numFmtId="0" fontId="16" fillId="0" borderId="11" xfId="0" applyFont="1" applyFill="1" applyBorder="1" applyAlignment="1">
      <alignment horizontal="left" vertical="top" wrapText="1"/>
    </xf>
    <xf numFmtId="43" fontId="0" fillId="0" borderId="11" xfId="1" applyFont="1" applyBorder="1"/>
    <xf numFmtId="43" fontId="0" fillId="0" borderId="11" xfId="0" applyNumberFormat="1" applyBorder="1"/>
    <xf numFmtId="0" fontId="16" fillId="0" borderId="11" xfId="0" applyFont="1" applyFill="1" applyBorder="1" applyAlignment="1">
      <alignment horizontal="left" vertical="top"/>
    </xf>
    <xf numFmtId="0" fontId="0" fillId="0" borderId="2" xfId="0" applyBorder="1"/>
    <xf numFmtId="0" fontId="15" fillId="0" borderId="2" xfId="0" applyFont="1" applyBorder="1"/>
    <xf numFmtId="43" fontId="0" fillId="0" borderId="2" xfId="0" applyNumberFormat="1" applyBorder="1"/>
    <xf numFmtId="0" fontId="3" fillId="0" borderId="0" xfId="0" applyFont="1" applyFill="1" applyBorder="1"/>
    <xf numFmtId="0" fontId="14" fillId="0" borderId="0" xfId="0" applyFont="1" applyFill="1" applyBorder="1" applyAlignment="1">
      <alignment horizontal="right"/>
    </xf>
    <xf numFmtId="0" fontId="9" fillId="0" borderId="0" xfId="0" applyFont="1" applyFill="1" applyBorder="1"/>
    <xf numFmtId="0" fontId="11" fillId="0" borderId="0" xfId="0" applyFont="1" applyFill="1" applyBorder="1"/>
    <xf numFmtId="166" fontId="9" fillId="0" borderId="0" xfId="0" applyNumberFormat="1" applyFont="1" applyFill="1" applyBorder="1" applyAlignment="1">
      <alignment horizontal="center"/>
    </xf>
    <xf numFmtId="166" fontId="9" fillId="0" borderId="0" xfId="4" applyNumberFormat="1" applyFont="1" applyFill="1" applyBorder="1" applyAlignment="1">
      <alignment horizontal="center"/>
    </xf>
  </cellXfs>
  <cellStyles count="9">
    <cellStyle name="Comma" xfId="1" builtinId="3"/>
    <cellStyle name="Comma 2" xfId="4"/>
    <cellStyle name="Currency" xfId="2" builtinId="4"/>
    <cellStyle name="Currency 2" xfId="5"/>
    <cellStyle name="Hyperlink" xfId="3" builtinId="8"/>
    <cellStyle name="Normal" xfId="0" builtinId="0"/>
    <cellStyle name="Normal 2" xfId="7"/>
    <cellStyle name="Normal 8" xfId="6"/>
    <cellStyle name="Percent" xfId="8"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2635304</xdr:colOff>
      <xdr:row>0</xdr:row>
      <xdr:rowOff>67636</xdr:rowOff>
    </xdr:from>
    <xdr:to>
      <xdr:col>1</xdr:col>
      <xdr:colOff>3397304</xdr:colOff>
      <xdr:row>2</xdr:row>
      <xdr:rowOff>162886</xdr:rowOff>
    </xdr:to>
    <xdr:pic>
      <xdr:nvPicPr>
        <xdr:cNvPr id="2"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263954" y="67636"/>
          <a:ext cx="762000" cy="438150"/>
        </a:xfrm>
        <a:prstGeom prst="rect">
          <a:avLst/>
        </a:prstGeom>
        <a:solidFill>
          <a:srgbClr val="FFFFFF"/>
        </a:solidFill>
        <a:ln>
          <a:noFill/>
        </a:ln>
        <a:extLst>
          <a:ext uri="{91240B29-F687-4F45-9708-019B960494DF}">
            <a14:hiddenLine xmlns:a14="http://schemas.microsoft.com/office/drawing/2010/main" w="1">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65"/>
  <sheetViews>
    <sheetView tabSelected="1" topLeftCell="A26" zoomScale="55" zoomScaleNormal="55" zoomScaleSheetLayoutView="70" workbookViewId="0">
      <selection activeCell="U52" sqref="U52"/>
    </sheetView>
  </sheetViews>
  <sheetFormatPr defaultRowHeight="20.25" x14ac:dyDescent="0.3"/>
  <cols>
    <col min="1" max="1" width="9.140625" style="66" bestFit="1" customWidth="1"/>
    <col min="2" max="2" width="100" style="66" customWidth="1"/>
    <col min="3" max="3" width="8.140625" style="66" customWidth="1"/>
    <col min="4" max="4" width="9.28515625" style="67" bestFit="1" customWidth="1"/>
    <col min="5" max="5" width="24.42578125" style="68" bestFit="1" customWidth="1"/>
    <col min="6" max="6" width="25.42578125" style="69" bestFit="1" customWidth="1"/>
    <col min="7" max="7" width="28.5703125" style="66" customWidth="1"/>
    <col min="8" max="8" width="35" style="66" bestFit="1" customWidth="1"/>
    <col min="9" max="11" width="28.5703125" style="66" customWidth="1"/>
    <col min="12" max="20" width="9.140625" style="66"/>
    <col min="21" max="21" width="13.140625" style="66" bestFit="1" customWidth="1"/>
    <col min="22" max="87" width="9.140625" style="66"/>
    <col min="88" max="88" width="9.140625" style="66" bestFit="1" customWidth="1"/>
    <col min="89" max="89" width="84.140625" style="66" customWidth="1"/>
    <col min="90" max="90" width="16.42578125" style="66" customWidth="1"/>
    <col min="91" max="91" width="8.140625" style="66" customWidth="1"/>
    <col min="92" max="92" width="17.5703125" style="66" bestFit="1" customWidth="1"/>
    <col min="93" max="93" width="14.28515625" style="66" customWidth="1"/>
    <col min="94" max="94" width="21.28515625" style="66" customWidth="1"/>
    <col min="95" max="96" width="21.7109375" style="66" bestFit="1" customWidth="1"/>
    <col min="97" max="97" width="24" style="66" bestFit="1" customWidth="1"/>
    <col min="98" max="101" width="25.42578125" style="66" customWidth="1"/>
    <col min="102" max="102" width="24.42578125" style="66" bestFit="1" customWidth="1"/>
    <col min="103" max="103" width="25.42578125" style="66" bestFit="1" customWidth="1"/>
    <col min="104" max="104" width="24.42578125" style="66" bestFit="1" customWidth="1"/>
    <col min="105" max="105" width="25.42578125" style="66" bestFit="1" customWidth="1"/>
    <col min="106" max="106" width="24.42578125" style="66" bestFit="1" customWidth="1"/>
    <col min="107" max="107" width="25.42578125" style="66" bestFit="1" customWidth="1"/>
    <col min="108" max="108" width="24.42578125" style="66" bestFit="1" customWidth="1"/>
    <col min="109" max="109" width="25.42578125" style="66" bestFit="1" customWidth="1"/>
    <col min="110" max="343" width="9.140625" style="66"/>
    <col min="344" max="344" width="9.140625" style="66" bestFit="1" customWidth="1"/>
    <col min="345" max="345" width="84.140625" style="66" customWidth="1"/>
    <col min="346" max="346" width="16.42578125" style="66" customWidth="1"/>
    <col min="347" max="347" width="8.140625" style="66" customWidth="1"/>
    <col min="348" max="348" width="17.5703125" style="66" bestFit="1" customWidth="1"/>
    <col min="349" max="349" width="14.28515625" style="66" customWidth="1"/>
    <col min="350" max="350" width="21.28515625" style="66" customWidth="1"/>
    <col min="351" max="352" width="21.7109375" style="66" bestFit="1" customWidth="1"/>
    <col min="353" max="353" width="24" style="66" bestFit="1" customWidth="1"/>
    <col min="354" max="357" width="25.42578125" style="66" customWidth="1"/>
    <col min="358" max="358" width="24.42578125" style="66" bestFit="1" customWidth="1"/>
    <col min="359" max="359" width="25.42578125" style="66" bestFit="1" customWidth="1"/>
    <col min="360" max="360" width="24.42578125" style="66" bestFit="1" customWidth="1"/>
    <col min="361" max="361" width="25.42578125" style="66" bestFit="1" customWidth="1"/>
    <col min="362" max="362" width="24.42578125" style="66" bestFit="1" customWidth="1"/>
    <col min="363" max="363" width="25.42578125" style="66" bestFit="1" customWidth="1"/>
    <col min="364" max="364" width="24.42578125" style="66" bestFit="1" customWidth="1"/>
    <col min="365" max="365" width="25.42578125" style="66" bestFit="1" customWidth="1"/>
    <col min="366" max="599" width="9.140625" style="66"/>
    <col min="600" max="600" width="9.140625" style="66" bestFit="1" customWidth="1"/>
    <col min="601" max="601" width="84.140625" style="66" customWidth="1"/>
    <col min="602" max="602" width="16.42578125" style="66" customWidth="1"/>
    <col min="603" max="603" width="8.140625" style="66" customWidth="1"/>
    <col min="604" max="604" width="17.5703125" style="66" bestFit="1" customWidth="1"/>
    <col min="605" max="605" width="14.28515625" style="66" customWidth="1"/>
    <col min="606" max="606" width="21.28515625" style="66" customWidth="1"/>
    <col min="607" max="608" width="21.7109375" style="66" bestFit="1" customWidth="1"/>
    <col min="609" max="609" width="24" style="66" bestFit="1" customWidth="1"/>
    <col min="610" max="613" width="25.42578125" style="66" customWidth="1"/>
    <col min="614" max="614" width="24.42578125" style="66" bestFit="1" customWidth="1"/>
    <col min="615" max="615" width="25.42578125" style="66" bestFit="1" customWidth="1"/>
    <col min="616" max="616" width="24.42578125" style="66" bestFit="1" customWidth="1"/>
    <col min="617" max="617" width="25.42578125" style="66" bestFit="1" customWidth="1"/>
    <col min="618" max="618" width="24.42578125" style="66" bestFit="1" customWidth="1"/>
    <col min="619" max="619" width="25.42578125" style="66" bestFit="1" customWidth="1"/>
    <col min="620" max="620" width="24.42578125" style="66" bestFit="1" customWidth="1"/>
    <col min="621" max="621" width="25.42578125" style="66" bestFit="1" customWidth="1"/>
    <col min="622" max="855" width="9.140625" style="66"/>
    <col min="856" max="856" width="9.140625" style="66" bestFit="1" customWidth="1"/>
    <col min="857" max="857" width="84.140625" style="66" customWidth="1"/>
    <col min="858" max="858" width="16.42578125" style="66" customWidth="1"/>
    <col min="859" max="859" width="8.140625" style="66" customWidth="1"/>
    <col min="860" max="860" width="17.5703125" style="66" bestFit="1" customWidth="1"/>
    <col min="861" max="861" width="14.28515625" style="66" customWidth="1"/>
    <col min="862" max="862" width="21.28515625" style="66" customWidth="1"/>
    <col min="863" max="864" width="21.7109375" style="66" bestFit="1" customWidth="1"/>
    <col min="865" max="865" width="24" style="66" bestFit="1" customWidth="1"/>
    <col min="866" max="869" width="25.42578125" style="66" customWidth="1"/>
    <col min="870" max="870" width="24.42578125" style="66" bestFit="1" customWidth="1"/>
    <col min="871" max="871" width="25.42578125" style="66" bestFit="1" customWidth="1"/>
    <col min="872" max="872" width="24.42578125" style="66" bestFit="1" customWidth="1"/>
    <col min="873" max="873" width="25.42578125" style="66" bestFit="1" customWidth="1"/>
    <col min="874" max="874" width="24.42578125" style="66" bestFit="1" customWidth="1"/>
    <col min="875" max="875" width="25.42578125" style="66" bestFit="1" customWidth="1"/>
    <col min="876" max="876" width="24.42578125" style="66" bestFit="1" customWidth="1"/>
    <col min="877" max="877" width="25.42578125" style="66" bestFit="1" customWidth="1"/>
    <col min="878" max="1111" width="9.140625" style="66"/>
    <col min="1112" max="1112" width="9.140625" style="66" bestFit="1" customWidth="1"/>
    <col min="1113" max="1113" width="84.140625" style="66" customWidth="1"/>
    <col min="1114" max="1114" width="16.42578125" style="66" customWidth="1"/>
    <col min="1115" max="1115" width="8.140625" style="66" customWidth="1"/>
    <col min="1116" max="1116" width="17.5703125" style="66" bestFit="1" customWidth="1"/>
    <col min="1117" max="1117" width="14.28515625" style="66" customWidth="1"/>
    <col min="1118" max="1118" width="21.28515625" style="66" customWidth="1"/>
    <col min="1119" max="1120" width="21.7109375" style="66" bestFit="1" customWidth="1"/>
    <col min="1121" max="1121" width="24" style="66" bestFit="1" customWidth="1"/>
    <col min="1122" max="1125" width="25.42578125" style="66" customWidth="1"/>
    <col min="1126" max="1126" width="24.42578125" style="66" bestFit="1" customWidth="1"/>
    <col min="1127" max="1127" width="25.42578125" style="66" bestFit="1" customWidth="1"/>
    <col min="1128" max="1128" width="24.42578125" style="66" bestFit="1" customWidth="1"/>
    <col min="1129" max="1129" width="25.42578125" style="66" bestFit="1" customWidth="1"/>
    <col min="1130" max="1130" width="24.42578125" style="66" bestFit="1" customWidth="1"/>
    <col min="1131" max="1131" width="25.42578125" style="66" bestFit="1" customWidth="1"/>
    <col min="1132" max="1132" width="24.42578125" style="66" bestFit="1" customWidth="1"/>
    <col min="1133" max="1133" width="25.42578125" style="66" bestFit="1" customWidth="1"/>
    <col min="1134" max="1367" width="9.140625" style="66"/>
    <col min="1368" max="1368" width="9.140625" style="66" bestFit="1" customWidth="1"/>
    <col min="1369" max="1369" width="84.140625" style="66" customWidth="1"/>
    <col min="1370" max="1370" width="16.42578125" style="66" customWidth="1"/>
    <col min="1371" max="1371" width="8.140625" style="66" customWidth="1"/>
    <col min="1372" max="1372" width="17.5703125" style="66" bestFit="1" customWidth="1"/>
    <col min="1373" max="1373" width="14.28515625" style="66" customWidth="1"/>
    <col min="1374" max="1374" width="21.28515625" style="66" customWidth="1"/>
    <col min="1375" max="1376" width="21.7109375" style="66" bestFit="1" customWidth="1"/>
    <col min="1377" max="1377" width="24" style="66" bestFit="1" customWidth="1"/>
    <col min="1378" max="1381" width="25.42578125" style="66" customWidth="1"/>
    <col min="1382" max="1382" width="24.42578125" style="66" bestFit="1" customWidth="1"/>
    <col min="1383" max="1383" width="25.42578125" style="66" bestFit="1" customWidth="1"/>
    <col min="1384" max="1384" width="24.42578125" style="66" bestFit="1" customWidth="1"/>
    <col min="1385" max="1385" width="25.42578125" style="66" bestFit="1" customWidth="1"/>
    <col min="1386" max="1386" width="24.42578125" style="66" bestFit="1" customWidth="1"/>
    <col min="1387" max="1387" width="25.42578125" style="66" bestFit="1" customWidth="1"/>
    <col min="1388" max="1388" width="24.42578125" style="66" bestFit="1" customWidth="1"/>
    <col min="1389" max="1389" width="25.42578125" style="66" bestFit="1" customWidth="1"/>
    <col min="1390" max="1623" width="9.140625" style="66"/>
    <col min="1624" max="1624" width="9.140625" style="66" bestFit="1" customWidth="1"/>
    <col min="1625" max="1625" width="84.140625" style="66" customWidth="1"/>
    <col min="1626" max="1626" width="16.42578125" style="66" customWidth="1"/>
    <col min="1627" max="1627" width="8.140625" style="66" customWidth="1"/>
    <col min="1628" max="1628" width="17.5703125" style="66" bestFit="1" customWidth="1"/>
    <col min="1629" max="1629" width="14.28515625" style="66" customWidth="1"/>
    <col min="1630" max="1630" width="21.28515625" style="66" customWidth="1"/>
    <col min="1631" max="1632" width="21.7109375" style="66" bestFit="1" customWidth="1"/>
    <col min="1633" max="1633" width="24" style="66" bestFit="1" customWidth="1"/>
    <col min="1634" max="1637" width="25.42578125" style="66" customWidth="1"/>
    <col min="1638" max="1638" width="24.42578125" style="66" bestFit="1" customWidth="1"/>
    <col min="1639" max="1639" width="25.42578125" style="66" bestFit="1" customWidth="1"/>
    <col min="1640" max="1640" width="24.42578125" style="66" bestFit="1" customWidth="1"/>
    <col min="1641" max="1641" width="25.42578125" style="66" bestFit="1" customWidth="1"/>
    <col min="1642" max="1642" width="24.42578125" style="66" bestFit="1" customWidth="1"/>
    <col min="1643" max="1643" width="25.42578125" style="66" bestFit="1" customWidth="1"/>
    <col min="1644" max="1644" width="24.42578125" style="66" bestFit="1" customWidth="1"/>
    <col min="1645" max="1645" width="25.42578125" style="66" bestFit="1" customWidth="1"/>
    <col min="1646" max="1879" width="9.140625" style="66"/>
    <col min="1880" max="1880" width="9.140625" style="66" bestFit="1" customWidth="1"/>
    <col min="1881" max="1881" width="84.140625" style="66" customWidth="1"/>
    <col min="1882" max="1882" width="16.42578125" style="66" customWidth="1"/>
    <col min="1883" max="1883" width="8.140625" style="66" customWidth="1"/>
    <col min="1884" max="1884" width="17.5703125" style="66" bestFit="1" customWidth="1"/>
    <col min="1885" max="1885" width="14.28515625" style="66" customWidth="1"/>
    <col min="1886" max="1886" width="21.28515625" style="66" customWidth="1"/>
    <col min="1887" max="1888" width="21.7109375" style="66" bestFit="1" customWidth="1"/>
    <col min="1889" max="1889" width="24" style="66" bestFit="1" customWidth="1"/>
    <col min="1890" max="1893" width="25.42578125" style="66" customWidth="1"/>
    <col min="1894" max="1894" width="24.42578125" style="66" bestFit="1" customWidth="1"/>
    <col min="1895" max="1895" width="25.42578125" style="66" bestFit="1" customWidth="1"/>
    <col min="1896" max="1896" width="24.42578125" style="66" bestFit="1" customWidth="1"/>
    <col min="1897" max="1897" width="25.42578125" style="66" bestFit="1" customWidth="1"/>
    <col min="1898" max="1898" width="24.42578125" style="66" bestFit="1" customWidth="1"/>
    <col min="1899" max="1899" width="25.42578125" style="66" bestFit="1" customWidth="1"/>
    <col min="1900" max="1900" width="24.42578125" style="66" bestFit="1" customWidth="1"/>
    <col min="1901" max="1901" width="25.42578125" style="66" bestFit="1" customWidth="1"/>
    <col min="1902" max="2135" width="9.140625" style="66"/>
    <col min="2136" max="2136" width="9.140625" style="66" bestFit="1" customWidth="1"/>
    <col min="2137" max="2137" width="84.140625" style="66" customWidth="1"/>
    <col min="2138" max="2138" width="16.42578125" style="66" customWidth="1"/>
    <col min="2139" max="2139" width="8.140625" style="66" customWidth="1"/>
    <col min="2140" max="2140" width="17.5703125" style="66" bestFit="1" customWidth="1"/>
    <col min="2141" max="2141" width="14.28515625" style="66" customWidth="1"/>
    <col min="2142" max="2142" width="21.28515625" style="66" customWidth="1"/>
    <col min="2143" max="2144" width="21.7109375" style="66" bestFit="1" customWidth="1"/>
    <col min="2145" max="2145" width="24" style="66" bestFit="1" customWidth="1"/>
    <col min="2146" max="2149" width="25.42578125" style="66" customWidth="1"/>
    <col min="2150" max="2150" width="24.42578125" style="66" bestFit="1" customWidth="1"/>
    <col min="2151" max="2151" width="25.42578125" style="66" bestFit="1" customWidth="1"/>
    <col min="2152" max="2152" width="24.42578125" style="66" bestFit="1" customWidth="1"/>
    <col min="2153" max="2153" width="25.42578125" style="66" bestFit="1" customWidth="1"/>
    <col min="2154" max="2154" width="24.42578125" style="66" bestFit="1" customWidth="1"/>
    <col min="2155" max="2155" width="25.42578125" style="66" bestFit="1" customWidth="1"/>
    <col min="2156" max="2156" width="24.42578125" style="66" bestFit="1" customWidth="1"/>
    <col min="2157" max="2157" width="25.42578125" style="66" bestFit="1" customWidth="1"/>
    <col min="2158" max="2391" width="9.140625" style="66"/>
    <col min="2392" max="2392" width="9.140625" style="66" bestFit="1" customWidth="1"/>
    <col min="2393" max="2393" width="84.140625" style="66" customWidth="1"/>
    <col min="2394" max="2394" width="16.42578125" style="66" customWidth="1"/>
    <col min="2395" max="2395" width="8.140625" style="66" customWidth="1"/>
    <col min="2396" max="2396" width="17.5703125" style="66" bestFit="1" customWidth="1"/>
    <col min="2397" max="2397" width="14.28515625" style="66" customWidth="1"/>
    <col min="2398" max="2398" width="21.28515625" style="66" customWidth="1"/>
    <col min="2399" max="2400" width="21.7109375" style="66" bestFit="1" customWidth="1"/>
    <col min="2401" max="2401" width="24" style="66" bestFit="1" customWidth="1"/>
    <col min="2402" max="2405" width="25.42578125" style="66" customWidth="1"/>
    <col min="2406" max="2406" width="24.42578125" style="66" bestFit="1" customWidth="1"/>
    <col min="2407" max="2407" width="25.42578125" style="66" bestFit="1" customWidth="1"/>
    <col min="2408" max="2408" width="24.42578125" style="66" bestFit="1" customWidth="1"/>
    <col min="2409" max="2409" width="25.42578125" style="66" bestFit="1" customWidth="1"/>
    <col min="2410" max="2410" width="24.42578125" style="66" bestFit="1" customWidth="1"/>
    <col min="2411" max="2411" width="25.42578125" style="66" bestFit="1" customWidth="1"/>
    <col min="2412" max="2412" width="24.42578125" style="66" bestFit="1" customWidth="1"/>
    <col min="2413" max="2413" width="25.42578125" style="66" bestFit="1" customWidth="1"/>
    <col min="2414" max="2647" width="9.140625" style="66"/>
    <col min="2648" max="2648" width="9.140625" style="66" bestFit="1" customWidth="1"/>
    <col min="2649" max="2649" width="84.140625" style="66" customWidth="1"/>
    <col min="2650" max="2650" width="16.42578125" style="66" customWidth="1"/>
    <col min="2651" max="2651" width="8.140625" style="66" customWidth="1"/>
    <col min="2652" max="2652" width="17.5703125" style="66" bestFit="1" customWidth="1"/>
    <col min="2653" max="2653" width="14.28515625" style="66" customWidth="1"/>
    <col min="2654" max="2654" width="21.28515625" style="66" customWidth="1"/>
    <col min="2655" max="2656" width="21.7109375" style="66" bestFit="1" customWidth="1"/>
    <col min="2657" max="2657" width="24" style="66" bestFit="1" customWidth="1"/>
    <col min="2658" max="2661" width="25.42578125" style="66" customWidth="1"/>
    <col min="2662" max="2662" width="24.42578125" style="66" bestFit="1" customWidth="1"/>
    <col min="2663" max="2663" width="25.42578125" style="66" bestFit="1" customWidth="1"/>
    <col min="2664" max="2664" width="24.42578125" style="66" bestFit="1" customWidth="1"/>
    <col min="2665" max="2665" width="25.42578125" style="66" bestFit="1" customWidth="1"/>
    <col min="2666" max="2666" width="24.42578125" style="66" bestFit="1" customWidth="1"/>
    <col min="2667" max="2667" width="25.42578125" style="66" bestFit="1" customWidth="1"/>
    <col min="2668" max="2668" width="24.42578125" style="66" bestFit="1" customWidth="1"/>
    <col min="2669" max="2669" width="25.42578125" style="66" bestFit="1" customWidth="1"/>
    <col min="2670" max="2903" width="9.140625" style="66"/>
    <col min="2904" max="2904" width="9.140625" style="66" bestFit="1" customWidth="1"/>
    <col min="2905" max="2905" width="84.140625" style="66" customWidth="1"/>
    <col min="2906" max="2906" width="16.42578125" style="66" customWidth="1"/>
    <col min="2907" max="2907" width="8.140625" style="66" customWidth="1"/>
    <col min="2908" max="2908" width="17.5703125" style="66" bestFit="1" customWidth="1"/>
    <col min="2909" max="2909" width="14.28515625" style="66" customWidth="1"/>
    <col min="2910" max="2910" width="21.28515625" style="66" customWidth="1"/>
    <col min="2911" max="2912" width="21.7109375" style="66" bestFit="1" customWidth="1"/>
    <col min="2913" max="2913" width="24" style="66" bestFit="1" customWidth="1"/>
    <col min="2914" max="2917" width="25.42578125" style="66" customWidth="1"/>
    <col min="2918" max="2918" width="24.42578125" style="66" bestFit="1" customWidth="1"/>
    <col min="2919" max="2919" width="25.42578125" style="66" bestFit="1" customWidth="1"/>
    <col min="2920" max="2920" width="24.42578125" style="66" bestFit="1" customWidth="1"/>
    <col min="2921" max="2921" width="25.42578125" style="66" bestFit="1" customWidth="1"/>
    <col min="2922" max="2922" width="24.42578125" style="66" bestFit="1" customWidth="1"/>
    <col min="2923" max="2923" width="25.42578125" style="66" bestFit="1" customWidth="1"/>
    <col min="2924" max="2924" width="24.42578125" style="66" bestFit="1" customWidth="1"/>
    <col min="2925" max="2925" width="25.42578125" style="66" bestFit="1" customWidth="1"/>
    <col min="2926" max="3159" width="9.140625" style="66"/>
    <col min="3160" max="3160" width="9.140625" style="66" bestFit="1" customWidth="1"/>
    <col min="3161" max="3161" width="84.140625" style="66" customWidth="1"/>
    <col min="3162" max="3162" width="16.42578125" style="66" customWidth="1"/>
    <col min="3163" max="3163" width="8.140625" style="66" customWidth="1"/>
    <col min="3164" max="3164" width="17.5703125" style="66" bestFit="1" customWidth="1"/>
    <col min="3165" max="3165" width="14.28515625" style="66" customWidth="1"/>
    <col min="3166" max="3166" width="21.28515625" style="66" customWidth="1"/>
    <col min="3167" max="3168" width="21.7109375" style="66" bestFit="1" customWidth="1"/>
    <col min="3169" max="3169" width="24" style="66" bestFit="1" customWidth="1"/>
    <col min="3170" max="3173" width="25.42578125" style="66" customWidth="1"/>
    <col min="3174" max="3174" width="24.42578125" style="66" bestFit="1" customWidth="1"/>
    <col min="3175" max="3175" width="25.42578125" style="66" bestFit="1" customWidth="1"/>
    <col min="3176" max="3176" width="24.42578125" style="66" bestFit="1" customWidth="1"/>
    <col min="3177" max="3177" width="25.42578125" style="66" bestFit="1" customWidth="1"/>
    <col min="3178" max="3178" width="24.42578125" style="66" bestFit="1" customWidth="1"/>
    <col min="3179" max="3179" width="25.42578125" style="66" bestFit="1" customWidth="1"/>
    <col min="3180" max="3180" width="24.42578125" style="66" bestFit="1" customWidth="1"/>
    <col min="3181" max="3181" width="25.42578125" style="66" bestFit="1" customWidth="1"/>
    <col min="3182" max="3415" width="9.140625" style="66"/>
    <col min="3416" max="3416" width="9.140625" style="66" bestFit="1" customWidth="1"/>
    <col min="3417" max="3417" width="84.140625" style="66" customWidth="1"/>
    <col min="3418" max="3418" width="16.42578125" style="66" customWidth="1"/>
    <col min="3419" max="3419" width="8.140625" style="66" customWidth="1"/>
    <col min="3420" max="3420" width="17.5703125" style="66" bestFit="1" customWidth="1"/>
    <col min="3421" max="3421" width="14.28515625" style="66" customWidth="1"/>
    <col min="3422" max="3422" width="21.28515625" style="66" customWidth="1"/>
    <col min="3423" max="3424" width="21.7109375" style="66" bestFit="1" customWidth="1"/>
    <col min="3425" max="3425" width="24" style="66" bestFit="1" customWidth="1"/>
    <col min="3426" max="3429" width="25.42578125" style="66" customWidth="1"/>
    <col min="3430" max="3430" width="24.42578125" style="66" bestFit="1" customWidth="1"/>
    <col min="3431" max="3431" width="25.42578125" style="66" bestFit="1" customWidth="1"/>
    <col min="3432" max="3432" width="24.42578125" style="66" bestFit="1" customWidth="1"/>
    <col min="3433" max="3433" width="25.42578125" style="66" bestFit="1" customWidth="1"/>
    <col min="3434" max="3434" width="24.42578125" style="66" bestFit="1" customWidth="1"/>
    <col min="3435" max="3435" width="25.42578125" style="66" bestFit="1" customWidth="1"/>
    <col min="3436" max="3436" width="24.42578125" style="66" bestFit="1" customWidth="1"/>
    <col min="3437" max="3437" width="25.42578125" style="66" bestFit="1" customWidth="1"/>
    <col min="3438" max="3671" width="9.140625" style="66"/>
    <col min="3672" max="3672" width="9.140625" style="66" bestFit="1" customWidth="1"/>
    <col min="3673" max="3673" width="84.140625" style="66" customWidth="1"/>
    <col min="3674" max="3674" width="16.42578125" style="66" customWidth="1"/>
    <col min="3675" max="3675" width="8.140625" style="66" customWidth="1"/>
    <col min="3676" max="3676" width="17.5703125" style="66" bestFit="1" customWidth="1"/>
    <col min="3677" max="3677" width="14.28515625" style="66" customWidth="1"/>
    <col min="3678" max="3678" width="21.28515625" style="66" customWidth="1"/>
    <col min="3679" max="3680" width="21.7109375" style="66" bestFit="1" customWidth="1"/>
    <col min="3681" max="3681" width="24" style="66" bestFit="1" customWidth="1"/>
    <col min="3682" max="3685" width="25.42578125" style="66" customWidth="1"/>
    <col min="3686" max="3686" width="24.42578125" style="66" bestFit="1" customWidth="1"/>
    <col min="3687" max="3687" width="25.42578125" style="66" bestFit="1" customWidth="1"/>
    <col min="3688" max="3688" width="24.42578125" style="66" bestFit="1" customWidth="1"/>
    <col min="3689" max="3689" width="25.42578125" style="66" bestFit="1" customWidth="1"/>
    <col min="3690" max="3690" width="24.42578125" style="66" bestFit="1" customWidth="1"/>
    <col min="3691" max="3691" width="25.42578125" style="66" bestFit="1" customWidth="1"/>
    <col min="3692" max="3692" width="24.42578125" style="66" bestFit="1" customWidth="1"/>
    <col min="3693" max="3693" width="25.42578125" style="66" bestFit="1" customWidth="1"/>
    <col min="3694" max="3927" width="9.140625" style="66"/>
    <col min="3928" max="3928" width="9.140625" style="66" bestFit="1" customWidth="1"/>
    <col min="3929" max="3929" width="84.140625" style="66" customWidth="1"/>
    <col min="3930" max="3930" width="16.42578125" style="66" customWidth="1"/>
    <col min="3931" max="3931" width="8.140625" style="66" customWidth="1"/>
    <col min="3932" max="3932" width="17.5703125" style="66" bestFit="1" customWidth="1"/>
    <col min="3933" max="3933" width="14.28515625" style="66" customWidth="1"/>
    <col min="3934" max="3934" width="21.28515625" style="66" customWidth="1"/>
    <col min="3935" max="3936" width="21.7109375" style="66" bestFit="1" customWidth="1"/>
    <col min="3937" max="3937" width="24" style="66" bestFit="1" customWidth="1"/>
    <col min="3938" max="3941" width="25.42578125" style="66" customWidth="1"/>
    <col min="3942" max="3942" width="24.42578125" style="66" bestFit="1" customWidth="1"/>
    <col min="3943" max="3943" width="25.42578125" style="66" bestFit="1" customWidth="1"/>
    <col min="3944" max="3944" width="24.42578125" style="66" bestFit="1" customWidth="1"/>
    <col min="3945" max="3945" width="25.42578125" style="66" bestFit="1" customWidth="1"/>
    <col min="3946" max="3946" width="24.42578125" style="66" bestFit="1" customWidth="1"/>
    <col min="3947" max="3947" width="25.42578125" style="66" bestFit="1" customWidth="1"/>
    <col min="3948" max="3948" width="24.42578125" style="66" bestFit="1" customWidth="1"/>
    <col min="3949" max="3949" width="25.42578125" style="66" bestFit="1" customWidth="1"/>
    <col min="3950" max="4183" width="9.140625" style="66"/>
    <col min="4184" max="4184" width="9.140625" style="66" bestFit="1" customWidth="1"/>
    <col min="4185" max="4185" width="84.140625" style="66" customWidth="1"/>
    <col min="4186" max="4186" width="16.42578125" style="66" customWidth="1"/>
    <col min="4187" max="4187" width="8.140625" style="66" customWidth="1"/>
    <col min="4188" max="4188" width="17.5703125" style="66" bestFit="1" customWidth="1"/>
    <col min="4189" max="4189" width="14.28515625" style="66" customWidth="1"/>
    <col min="4190" max="4190" width="21.28515625" style="66" customWidth="1"/>
    <col min="4191" max="4192" width="21.7109375" style="66" bestFit="1" customWidth="1"/>
    <col min="4193" max="4193" width="24" style="66" bestFit="1" customWidth="1"/>
    <col min="4194" max="4197" width="25.42578125" style="66" customWidth="1"/>
    <col min="4198" max="4198" width="24.42578125" style="66" bestFit="1" customWidth="1"/>
    <col min="4199" max="4199" width="25.42578125" style="66" bestFit="1" customWidth="1"/>
    <col min="4200" max="4200" width="24.42578125" style="66" bestFit="1" customWidth="1"/>
    <col min="4201" max="4201" width="25.42578125" style="66" bestFit="1" customWidth="1"/>
    <col min="4202" max="4202" width="24.42578125" style="66" bestFit="1" customWidth="1"/>
    <col min="4203" max="4203" width="25.42578125" style="66" bestFit="1" customWidth="1"/>
    <col min="4204" max="4204" width="24.42578125" style="66" bestFit="1" customWidth="1"/>
    <col min="4205" max="4205" width="25.42578125" style="66" bestFit="1" customWidth="1"/>
    <col min="4206" max="4439" width="9.140625" style="66"/>
    <col min="4440" max="4440" width="9.140625" style="66" bestFit="1" customWidth="1"/>
    <col min="4441" max="4441" width="84.140625" style="66" customWidth="1"/>
    <col min="4442" max="4442" width="16.42578125" style="66" customWidth="1"/>
    <col min="4443" max="4443" width="8.140625" style="66" customWidth="1"/>
    <col min="4444" max="4444" width="17.5703125" style="66" bestFit="1" customWidth="1"/>
    <col min="4445" max="4445" width="14.28515625" style="66" customWidth="1"/>
    <col min="4446" max="4446" width="21.28515625" style="66" customWidth="1"/>
    <col min="4447" max="4448" width="21.7109375" style="66" bestFit="1" customWidth="1"/>
    <col min="4449" max="4449" width="24" style="66" bestFit="1" customWidth="1"/>
    <col min="4450" max="4453" width="25.42578125" style="66" customWidth="1"/>
    <col min="4454" max="4454" width="24.42578125" style="66" bestFit="1" customWidth="1"/>
    <col min="4455" max="4455" width="25.42578125" style="66" bestFit="1" customWidth="1"/>
    <col min="4456" max="4456" width="24.42578125" style="66" bestFit="1" customWidth="1"/>
    <col min="4457" max="4457" width="25.42578125" style="66" bestFit="1" customWidth="1"/>
    <col min="4458" max="4458" width="24.42578125" style="66" bestFit="1" customWidth="1"/>
    <col min="4459" max="4459" width="25.42578125" style="66" bestFit="1" customWidth="1"/>
    <col min="4460" max="4460" width="24.42578125" style="66" bestFit="1" customWidth="1"/>
    <col min="4461" max="4461" width="25.42578125" style="66" bestFit="1" customWidth="1"/>
    <col min="4462" max="4695" width="9.140625" style="66"/>
    <col min="4696" max="4696" width="9.140625" style="66" bestFit="1" customWidth="1"/>
    <col min="4697" max="4697" width="84.140625" style="66" customWidth="1"/>
    <col min="4698" max="4698" width="16.42578125" style="66" customWidth="1"/>
    <col min="4699" max="4699" width="8.140625" style="66" customWidth="1"/>
    <col min="4700" max="4700" width="17.5703125" style="66" bestFit="1" customWidth="1"/>
    <col min="4701" max="4701" width="14.28515625" style="66" customWidth="1"/>
    <col min="4702" max="4702" width="21.28515625" style="66" customWidth="1"/>
    <col min="4703" max="4704" width="21.7109375" style="66" bestFit="1" customWidth="1"/>
    <col min="4705" max="4705" width="24" style="66" bestFit="1" customWidth="1"/>
    <col min="4706" max="4709" width="25.42578125" style="66" customWidth="1"/>
    <col min="4710" max="4710" width="24.42578125" style="66" bestFit="1" customWidth="1"/>
    <col min="4711" max="4711" width="25.42578125" style="66" bestFit="1" customWidth="1"/>
    <col min="4712" max="4712" width="24.42578125" style="66" bestFit="1" customWidth="1"/>
    <col min="4713" max="4713" width="25.42578125" style="66" bestFit="1" customWidth="1"/>
    <col min="4714" max="4714" width="24.42578125" style="66" bestFit="1" customWidth="1"/>
    <col min="4715" max="4715" width="25.42578125" style="66" bestFit="1" customWidth="1"/>
    <col min="4716" max="4716" width="24.42578125" style="66" bestFit="1" customWidth="1"/>
    <col min="4717" max="4717" width="25.42578125" style="66" bestFit="1" customWidth="1"/>
    <col min="4718" max="4951" width="9.140625" style="66"/>
    <col min="4952" max="4952" width="9.140625" style="66" bestFit="1" customWidth="1"/>
    <col min="4953" max="4953" width="84.140625" style="66" customWidth="1"/>
    <col min="4954" max="4954" width="16.42578125" style="66" customWidth="1"/>
    <col min="4955" max="4955" width="8.140625" style="66" customWidth="1"/>
    <col min="4956" max="4956" width="17.5703125" style="66" bestFit="1" customWidth="1"/>
    <col min="4957" max="4957" width="14.28515625" style="66" customWidth="1"/>
    <col min="4958" max="4958" width="21.28515625" style="66" customWidth="1"/>
    <col min="4959" max="4960" width="21.7109375" style="66" bestFit="1" customWidth="1"/>
    <col min="4961" max="4961" width="24" style="66" bestFit="1" customWidth="1"/>
    <col min="4962" max="4965" width="25.42578125" style="66" customWidth="1"/>
    <col min="4966" max="4966" width="24.42578125" style="66" bestFit="1" customWidth="1"/>
    <col min="4967" max="4967" width="25.42578125" style="66" bestFit="1" customWidth="1"/>
    <col min="4968" max="4968" width="24.42578125" style="66" bestFit="1" customWidth="1"/>
    <col min="4969" max="4969" width="25.42578125" style="66" bestFit="1" customWidth="1"/>
    <col min="4970" max="4970" width="24.42578125" style="66" bestFit="1" customWidth="1"/>
    <col min="4971" max="4971" width="25.42578125" style="66" bestFit="1" customWidth="1"/>
    <col min="4972" max="4972" width="24.42578125" style="66" bestFit="1" customWidth="1"/>
    <col min="4973" max="4973" width="25.42578125" style="66" bestFit="1" customWidth="1"/>
    <col min="4974" max="5207" width="9.140625" style="66"/>
    <col min="5208" max="5208" width="9.140625" style="66" bestFit="1" customWidth="1"/>
    <col min="5209" max="5209" width="84.140625" style="66" customWidth="1"/>
    <col min="5210" max="5210" width="16.42578125" style="66" customWidth="1"/>
    <col min="5211" max="5211" width="8.140625" style="66" customWidth="1"/>
    <col min="5212" max="5212" width="17.5703125" style="66" bestFit="1" customWidth="1"/>
    <col min="5213" max="5213" width="14.28515625" style="66" customWidth="1"/>
    <col min="5214" max="5214" width="21.28515625" style="66" customWidth="1"/>
    <col min="5215" max="5216" width="21.7109375" style="66" bestFit="1" customWidth="1"/>
    <col min="5217" max="5217" width="24" style="66" bestFit="1" customWidth="1"/>
    <col min="5218" max="5221" width="25.42578125" style="66" customWidth="1"/>
    <col min="5222" max="5222" width="24.42578125" style="66" bestFit="1" customWidth="1"/>
    <col min="5223" max="5223" width="25.42578125" style="66" bestFit="1" customWidth="1"/>
    <col min="5224" max="5224" width="24.42578125" style="66" bestFit="1" customWidth="1"/>
    <col min="5225" max="5225" width="25.42578125" style="66" bestFit="1" customWidth="1"/>
    <col min="5226" max="5226" width="24.42578125" style="66" bestFit="1" customWidth="1"/>
    <col min="5227" max="5227" width="25.42578125" style="66" bestFit="1" customWidth="1"/>
    <col min="5228" max="5228" width="24.42578125" style="66" bestFit="1" customWidth="1"/>
    <col min="5229" max="5229" width="25.42578125" style="66" bestFit="1" customWidth="1"/>
    <col min="5230" max="5463" width="9.140625" style="66"/>
    <col min="5464" max="5464" width="9.140625" style="66" bestFit="1" customWidth="1"/>
    <col min="5465" max="5465" width="84.140625" style="66" customWidth="1"/>
    <col min="5466" max="5466" width="16.42578125" style="66" customWidth="1"/>
    <col min="5467" max="5467" width="8.140625" style="66" customWidth="1"/>
    <col min="5468" max="5468" width="17.5703125" style="66" bestFit="1" customWidth="1"/>
    <col min="5469" max="5469" width="14.28515625" style="66" customWidth="1"/>
    <col min="5470" max="5470" width="21.28515625" style="66" customWidth="1"/>
    <col min="5471" max="5472" width="21.7109375" style="66" bestFit="1" customWidth="1"/>
    <col min="5473" max="5473" width="24" style="66" bestFit="1" customWidth="1"/>
    <col min="5474" max="5477" width="25.42578125" style="66" customWidth="1"/>
    <col min="5478" max="5478" width="24.42578125" style="66" bestFit="1" customWidth="1"/>
    <col min="5479" max="5479" width="25.42578125" style="66" bestFit="1" customWidth="1"/>
    <col min="5480" max="5480" width="24.42578125" style="66" bestFit="1" customWidth="1"/>
    <col min="5481" max="5481" width="25.42578125" style="66" bestFit="1" customWidth="1"/>
    <col min="5482" max="5482" width="24.42578125" style="66" bestFit="1" customWidth="1"/>
    <col min="5483" max="5483" width="25.42578125" style="66" bestFit="1" customWidth="1"/>
    <col min="5484" max="5484" width="24.42578125" style="66" bestFit="1" customWidth="1"/>
    <col min="5485" max="5485" width="25.42578125" style="66" bestFit="1" customWidth="1"/>
    <col min="5486" max="5719" width="9.140625" style="66"/>
    <col min="5720" max="5720" width="9.140625" style="66" bestFit="1" customWidth="1"/>
    <col min="5721" max="5721" width="84.140625" style="66" customWidth="1"/>
    <col min="5722" max="5722" width="16.42578125" style="66" customWidth="1"/>
    <col min="5723" max="5723" width="8.140625" style="66" customWidth="1"/>
    <col min="5724" max="5724" width="17.5703125" style="66" bestFit="1" customWidth="1"/>
    <col min="5725" max="5725" width="14.28515625" style="66" customWidth="1"/>
    <col min="5726" max="5726" width="21.28515625" style="66" customWidth="1"/>
    <col min="5727" max="5728" width="21.7109375" style="66" bestFit="1" customWidth="1"/>
    <col min="5729" max="5729" width="24" style="66" bestFit="1" customWidth="1"/>
    <col min="5730" max="5733" width="25.42578125" style="66" customWidth="1"/>
    <col min="5734" max="5734" width="24.42578125" style="66" bestFit="1" customWidth="1"/>
    <col min="5735" max="5735" width="25.42578125" style="66" bestFit="1" customWidth="1"/>
    <col min="5736" max="5736" width="24.42578125" style="66" bestFit="1" customWidth="1"/>
    <col min="5737" max="5737" width="25.42578125" style="66" bestFit="1" customWidth="1"/>
    <col min="5738" max="5738" width="24.42578125" style="66" bestFit="1" customWidth="1"/>
    <col min="5739" max="5739" width="25.42578125" style="66" bestFit="1" customWidth="1"/>
    <col min="5740" max="5740" width="24.42578125" style="66" bestFit="1" customWidth="1"/>
    <col min="5741" max="5741" width="25.42578125" style="66" bestFit="1" customWidth="1"/>
    <col min="5742" max="5975" width="9.140625" style="66"/>
    <col min="5976" max="5976" width="9.140625" style="66" bestFit="1" customWidth="1"/>
    <col min="5977" max="5977" width="84.140625" style="66" customWidth="1"/>
    <col min="5978" max="5978" width="16.42578125" style="66" customWidth="1"/>
    <col min="5979" max="5979" width="8.140625" style="66" customWidth="1"/>
    <col min="5980" max="5980" width="17.5703125" style="66" bestFit="1" customWidth="1"/>
    <col min="5981" max="5981" width="14.28515625" style="66" customWidth="1"/>
    <col min="5982" max="5982" width="21.28515625" style="66" customWidth="1"/>
    <col min="5983" max="5984" width="21.7109375" style="66" bestFit="1" customWidth="1"/>
    <col min="5985" max="5985" width="24" style="66" bestFit="1" customWidth="1"/>
    <col min="5986" max="5989" width="25.42578125" style="66" customWidth="1"/>
    <col min="5990" max="5990" width="24.42578125" style="66" bestFit="1" customWidth="1"/>
    <col min="5991" max="5991" width="25.42578125" style="66" bestFit="1" customWidth="1"/>
    <col min="5992" max="5992" width="24.42578125" style="66" bestFit="1" customWidth="1"/>
    <col min="5993" max="5993" width="25.42578125" style="66" bestFit="1" customWidth="1"/>
    <col min="5994" max="5994" width="24.42578125" style="66" bestFit="1" customWidth="1"/>
    <col min="5995" max="5995" width="25.42578125" style="66" bestFit="1" customWidth="1"/>
    <col min="5996" max="5996" width="24.42578125" style="66" bestFit="1" customWidth="1"/>
    <col min="5997" max="5997" width="25.42578125" style="66" bestFit="1" customWidth="1"/>
    <col min="5998" max="6231" width="9.140625" style="66"/>
    <col min="6232" max="6232" width="9.140625" style="66" bestFit="1" customWidth="1"/>
    <col min="6233" max="6233" width="84.140625" style="66" customWidth="1"/>
    <col min="6234" max="6234" width="16.42578125" style="66" customWidth="1"/>
    <col min="6235" max="6235" width="8.140625" style="66" customWidth="1"/>
    <col min="6236" max="6236" width="17.5703125" style="66" bestFit="1" customWidth="1"/>
    <col min="6237" max="6237" width="14.28515625" style="66" customWidth="1"/>
    <col min="6238" max="6238" width="21.28515625" style="66" customWidth="1"/>
    <col min="6239" max="6240" width="21.7109375" style="66" bestFit="1" customWidth="1"/>
    <col min="6241" max="6241" width="24" style="66" bestFit="1" customWidth="1"/>
    <col min="6242" max="6245" width="25.42578125" style="66" customWidth="1"/>
    <col min="6246" max="6246" width="24.42578125" style="66" bestFit="1" customWidth="1"/>
    <col min="6247" max="6247" width="25.42578125" style="66" bestFit="1" customWidth="1"/>
    <col min="6248" max="6248" width="24.42578125" style="66" bestFit="1" customWidth="1"/>
    <col min="6249" max="6249" width="25.42578125" style="66" bestFit="1" customWidth="1"/>
    <col min="6250" max="6250" width="24.42578125" style="66" bestFit="1" customWidth="1"/>
    <col min="6251" max="6251" width="25.42578125" style="66" bestFit="1" customWidth="1"/>
    <col min="6252" max="6252" width="24.42578125" style="66" bestFit="1" customWidth="1"/>
    <col min="6253" max="6253" width="25.42578125" style="66" bestFit="1" customWidth="1"/>
    <col min="6254" max="6487" width="9.140625" style="66"/>
    <col min="6488" max="6488" width="9.140625" style="66" bestFit="1" customWidth="1"/>
    <col min="6489" max="6489" width="84.140625" style="66" customWidth="1"/>
    <col min="6490" max="6490" width="16.42578125" style="66" customWidth="1"/>
    <col min="6491" max="6491" width="8.140625" style="66" customWidth="1"/>
    <col min="6492" max="6492" width="17.5703125" style="66" bestFit="1" customWidth="1"/>
    <col min="6493" max="6493" width="14.28515625" style="66" customWidth="1"/>
    <col min="6494" max="6494" width="21.28515625" style="66" customWidth="1"/>
    <col min="6495" max="6496" width="21.7109375" style="66" bestFit="1" customWidth="1"/>
    <col min="6497" max="6497" width="24" style="66" bestFit="1" customWidth="1"/>
    <col min="6498" max="6501" width="25.42578125" style="66" customWidth="1"/>
    <col min="6502" max="6502" width="24.42578125" style="66" bestFit="1" customWidth="1"/>
    <col min="6503" max="6503" width="25.42578125" style="66" bestFit="1" customWidth="1"/>
    <col min="6504" max="6504" width="24.42578125" style="66" bestFit="1" customWidth="1"/>
    <col min="6505" max="6505" width="25.42578125" style="66" bestFit="1" customWidth="1"/>
    <col min="6506" max="6506" width="24.42578125" style="66" bestFit="1" customWidth="1"/>
    <col min="6507" max="6507" width="25.42578125" style="66" bestFit="1" customWidth="1"/>
    <col min="6508" max="6508" width="24.42578125" style="66" bestFit="1" customWidth="1"/>
    <col min="6509" max="6509" width="25.42578125" style="66" bestFit="1" customWidth="1"/>
    <col min="6510" max="6743" width="9.140625" style="66"/>
    <col min="6744" max="6744" width="9.140625" style="66" bestFit="1" customWidth="1"/>
    <col min="6745" max="6745" width="84.140625" style="66" customWidth="1"/>
    <col min="6746" max="6746" width="16.42578125" style="66" customWidth="1"/>
    <col min="6747" max="6747" width="8.140625" style="66" customWidth="1"/>
    <col min="6748" max="6748" width="17.5703125" style="66" bestFit="1" customWidth="1"/>
    <col min="6749" max="6749" width="14.28515625" style="66" customWidth="1"/>
    <col min="6750" max="6750" width="21.28515625" style="66" customWidth="1"/>
    <col min="6751" max="6752" width="21.7109375" style="66" bestFit="1" customWidth="1"/>
    <col min="6753" max="6753" width="24" style="66" bestFit="1" customWidth="1"/>
    <col min="6754" max="6757" width="25.42578125" style="66" customWidth="1"/>
    <col min="6758" max="6758" width="24.42578125" style="66" bestFit="1" customWidth="1"/>
    <col min="6759" max="6759" width="25.42578125" style="66" bestFit="1" customWidth="1"/>
    <col min="6760" max="6760" width="24.42578125" style="66" bestFit="1" customWidth="1"/>
    <col min="6761" max="6761" width="25.42578125" style="66" bestFit="1" customWidth="1"/>
    <col min="6762" max="6762" width="24.42578125" style="66" bestFit="1" customWidth="1"/>
    <col min="6763" max="6763" width="25.42578125" style="66" bestFit="1" customWidth="1"/>
    <col min="6764" max="6764" width="24.42578125" style="66" bestFit="1" customWidth="1"/>
    <col min="6765" max="6765" width="25.42578125" style="66" bestFit="1" customWidth="1"/>
    <col min="6766" max="6999" width="9.140625" style="66"/>
    <col min="7000" max="7000" width="9.140625" style="66" bestFit="1" customWidth="1"/>
    <col min="7001" max="7001" width="84.140625" style="66" customWidth="1"/>
    <col min="7002" max="7002" width="16.42578125" style="66" customWidth="1"/>
    <col min="7003" max="7003" width="8.140625" style="66" customWidth="1"/>
    <col min="7004" max="7004" width="17.5703125" style="66" bestFit="1" customWidth="1"/>
    <col min="7005" max="7005" width="14.28515625" style="66" customWidth="1"/>
    <col min="7006" max="7006" width="21.28515625" style="66" customWidth="1"/>
    <col min="7007" max="7008" width="21.7109375" style="66" bestFit="1" customWidth="1"/>
    <col min="7009" max="7009" width="24" style="66" bestFit="1" customWidth="1"/>
    <col min="7010" max="7013" width="25.42578125" style="66" customWidth="1"/>
    <col min="7014" max="7014" width="24.42578125" style="66" bestFit="1" customWidth="1"/>
    <col min="7015" max="7015" width="25.42578125" style="66" bestFit="1" customWidth="1"/>
    <col min="7016" max="7016" width="24.42578125" style="66" bestFit="1" customWidth="1"/>
    <col min="7017" max="7017" width="25.42578125" style="66" bestFit="1" customWidth="1"/>
    <col min="7018" max="7018" width="24.42578125" style="66" bestFit="1" customWidth="1"/>
    <col min="7019" max="7019" width="25.42578125" style="66" bestFit="1" customWidth="1"/>
    <col min="7020" max="7020" width="24.42578125" style="66" bestFit="1" customWidth="1"/>
    <col min="7021" max="7021" width="25.42578125" style="66" bestFit="1" customWidth="1"/>
    <col min="7022" max="7255" width="9.140625" style="66"/>
    <col min="7256" max="7256" width="9.140625" style="66" bestFit="1" customWidth="1"/>
    <col min="7257" max="7257" width="84.140625" style="66" customWidth="1"/>
    <col min="7258" max="7258" width="16.42578125" style="66" customWidth="1"/>
    <col min="7259" max="7259" width="8.140625" style="66" customWidth="1"/>
    <col min="7260" max="7260" width="17.5703125" style="66" bestFit="1" customWidth="1"/>
    <col min="7261" max="7261" width="14.28515625" style="66" customWidth="1"/>
    <col min="7262" max="7262" width="21.28515625" style="66" customWidth="1"/>
    <col min="7263" max="7264" width="21.7109375" style="66" bestFit="1" customWidth="1"/>
    <col min="7265" max="7265" width="24" style="66" bestFit="1" customWidth="1"/>
    <col min="7266" max="7269" width="25.42578125" style="66" customWidth="1"/>
    <col min="7270" max="7270" width="24.42578125" style="66" bestFit="1" customWidth="1"/>
    <col min="7271" max="7271" width="25.42578125" style="66" bestFit="1" customWidth="1"/>
    <col min="7272" max="7272" width="24.42578125" style="66" bestFit="1" customWidth="1"/>
    <col min="7273" max="7273" width="25.42578125" style="66" bestFit="1" customWidth="1"/>
    <col min="7274" max="7274" width="24.42578125" style="66" bestFit="1" customWidth="1"/>
    <col min="7275" max="7275" width="25.42578125" style="66" bestFit="1" customWidth="1"/>
    <col min="7276" max="7276" width="24.42578125" style="66" bestFit="1" customWidth="1"/>
    <col min="7277" max="7277" width="25.42578125" style="66" bestFit="1" customWidth="1"/>
    <col min="7278" max="7511" width="9.140625" style="66"/>
    <col min="7512" max="7512" width="9.140625" style="66" bestFit="1" customWidth="1"/>
    <col min="7513" max="7513" width="84.140625" style="66" customWidth="1"/>
    <col min="7514" max="7514" width="16.42578125" style="66" customWidth="1"/>
    <col min="7515" max="7515" width="8.140625" style="66" customWidth="1"/>
    <col min="7516" max="7516" width="17.5703125" style="66" bestFit="1" customWidth="1"/>
    <col min="7517" max="7517" width="14.28515625" style="66" customWidth="1"/>
    <col min="7518" max="7518" width="21.28515625" style="66" customWidth="1"/>
    <col min="7519" max="7520" width="21.7109375" style="66" bestFit="1" customWidth="1"/>
    <col min="7521" max="7521" width="24" style="66" bestFit="1" customWidth="1"/>
    <col min="7522" max="7525" width="25.42578125" style="66" customWidth="1"/>
    <col min="7526" max="7526" width="24.42578125" style="66" bestFit="1" customWidth="1"/>
    <col min="7527" max="7527" width="25.42578125" style="66" bestFit="1" customWidth="1"/>
    <col min="7528" max="7528" width="24.42578125" style="66" bestFit="1" customWidth="1"/>
    <col min="7529" max="7529" width="25.42578125" style="66" bestFit="1" customWidth="1"/>
    <col min="7530" max="7530" width="24.42578125" style="66" bestFit="1" customWidth="1"/>
    <col min="7531" max="7531" width="25.42578125" style="66" bestFit="1" customWidth="1"/>
    <col min="7532" max="7532" width="24.42578125" style="66" bestFit="1" customWidth="1"/>
    <col min="7533" max="7533" width="25.42578125" style="66" bestFit="1" customWidth="1"/>
    <col min="7534" max="7767" width="9.140625" style="66"/>
    <col min="7768" max="7768" width="9.140625" style="66" bestFit="1" customWidth="1"/>
    <col min="7769" max="7769" width="84.140625" style="66" customWidth="1"/>
    <col min="7770" max="7770" width="16.42578125" style="66" customWidth="1"/>
    <col min="7771" max="7771" width="8.140625" style="66" customWidth="1"/>
    <col min="7772" max="7772" width="17.5703125" style="66" bestFit="1" customWidth="1"/>
    <col min="7773" max="7773" width="14.28515625" style="66" customWidth="1"/>
    <col min="7774" max="7774" width="21.28515625" style="66" customWidth="1"/>
    <col min="7775" max="7776" width="21.7109375" style="66" bestFit="1" customWidth="1"/>
    <col min="7777" max="7777" width="24" style="66" bestFit="1" customWidth="1"/>
    <col min="7778" max="7781" width="25.42578125" style="66" customWidth="1"/>
    <col min="7782" max="7782" width="24.42578125" style="66" bestFit="1" customWidth="1"/>
    <col min="7783" max="7783" width="25.42578125" style="66" bestFit="1" customWidth="1"/>
    <col min="7784" max="7784" width="24.42578125" style="66" bestFit="1" customWidth="1"/>
    <col min="7785" max="7785" width="25.42578125" style="66" bestFit="1" customWidth="1"/>
    <col min="7786" max="7786" width="24.42578125" style="66" bestFit="1" customWidth="1"/>
    <col min="7787" max="7787" width="25.42578125" style="66" bestFit="1" customWidth="1"/>
    <col min="7788" max="7788" width="24.42578125" style="66" bestFit="1" customWidth="1"/>
    <col min="7789" max="7789" width="25.42578125" style="66" bestFit="1" customWidth="1"/>
    <col min="7790" max="8023" width="9.140625" style="66"/>
    <col min="8024" max="8024" width="9.140625" style="66" bestFit="1" customWidth="1"/>
    <col min="8025" max="8025" width="84.140625" style="66" customWidth="1"/>
    <col min="8026" max="8026" width="16.42578125" style="66" customWidth="1"/>
    <col min="8027" max="8027" width="8.140625" style="66" customWidth="1"/>
    <col min="8028" max="8028" width="17.5703125" style="66" bestFit="1" customWidth="1"/>
    <col min="8029" max="8029" width="14.28515625" style="66" customWidth="1"/>
    <col min="8030" max="8030" width="21.28515625" style="66" customWidth="1"/>
    <col min="8031" max="8032" width="21.7109375" style="66" bestFit="1" customWidth="1"/>
    <col min="8033" max="8033" width="24" style="66" bestFit="1" customWidth="1"/>
    <col min="8034" max="8037" width="25.42578125" style="66" customWidth="1"/>
    <col min="8038" max="8038" width="24.42578125" style="66" bestFit="1" customWidth="1"/>
    <col min="8039" max="8039" width="25.42578125" style="66" bestFit="1" customWidth="1"/>
    <col min="8040" max="8040" width="24.42578125" style="66" bestFit="1" customWidth="1"/>
    <col min="8041" max="8041" width="25.42578125" style="66" bestFit="1" customWidth="1"/>
    <col min="8042" max="8042" width="24.42578125" style="66" bestFit="1" customWidth="1"/>
    <col min="8043" max="8043" width="25.42578125" style="66" bestFit="1" customWidth="1"/>
    <col min="8044" max="8044" width="24.42578125" style="66" bestFit="1" customWidth="1"/>
    <col min="8045" max="8045" width="25.42578125" style="66" bestFit="1" customWidth="1"/>
    <col min="8046" max="8279" width="9.140625" style="66"/>
    <col min="8280" max="8280" width="9.140625" style="66" bestFit="1" customWidth="1"/>
    <col min="8281" max="8281" width="84.140625" style="66" customWidth="1"/>
    <col min="8282" max="8282" width="16.42578125" style="66" customWidth="1"/>
    <col min="8283" max="8283" width="8.140625" style="66" customWidth="1"/>
    <col min="8284" max="8284" width="17.5703125" style="66" bestFit="1" customWidth="1"/>
    <col min="8285" max="8285" width="14.28515625" style="66" customWidth="1"/>
    <col min="8286" max="8286" width="21.28515625" style="66" customWidth="1"/>
    <col min="8287" max="8288" width="21.7109375" style="66" bestFit="1" customWidth="1"/>
    <col min="8289" max="8289" width="24" style="66" bestFit="1" customWidth="1"/>
    <col min="8290" max="8293" width="25.42578125" style="66" customWidth="1"/>
    <col min="8294" max="8294" width="24.42578125" style="66" bestFit="1" customWidth="1"/>
    <col min="8295" max="8295" width="25.42578125" style="66" bestFit="1" customWidth="1"/>
    <col min="8296" max="8296" width="24.42578125" style="66" bestFit="1" customWidth="1"/>
    <col min="8297" max="8297" width="25.42578125" style="66" bestFit="1" customWidth="1"/>
    <col min="8298" max="8298" width="24.42578125" style="66" bestFit="1" customWidth="1"/>
    <col min="8299" max="8299" width="25.42578125" style="66" bestFit="1" customWidth="1"/>
    <col min="8300" max="8300" width="24.42578125" style="66" bestFit="1" customWidth="1"/>
    <col min="8301" max="8301" width="25.42578125" style="66" bestFit="1" customWidth="1"/>
    <col min="8302" max="8535" width="9.140625" style="66"/>
    <col min="8536" max="8536" width="9.140625" style="66" bestFit="1" customWidth="1"/>
    <col min="8537" max="8537" width="84.140625" style="66" customWidth="1"/>
    <col min="8538" max="8538" width="16.42578125" style="66" customWidth="1"/>
    <col min="8539" max="8539" width="8.140625" style="66" customWidth="1"/>
    <col min="8540" max="8540" width="17.5703125" style="66" bestFit="1" customWidth="1"/>
    <col min="8541" max="8541" width="14.28515625" style="66" customWidth="1"/>
    <col min="8542" max="8542" width="21.28515625" style="66" customWidth="1"/>
    <col min="8543" max="8544" width="21.7109375" style="66" bestFit="1" customWidth="1"/>
    <col min="8545" max="8545" width="24" style="66" bestFit="1" customWidth="1"/>
    <col min="8546" max="8549" width="25.42578125" style="66" customWidth="1"/>
    <col min="8550" max="8550" width="24.42578125" style="66" bestFit="1" customWidth="1"/>
    <col min="8551" max="8551" width="25.42578125" style="66" bestFit="1" customWidth="1"/>
    <col min="8552" max="8552" width="24.42578125" style="66" bestFit="1" customWidth="1"/>
    <col min="8553" max="8553" width="25.42578125" style="66" bestFit="1" customWidth="1"/>
    <col min="8554" max="8554" width="24.42578125" style="66" bestFit="1" customWidth="1"/>
    <col min="8555" max="8555" width="25.42578125" style="66" bestFit="1" customWidth="1"/>
    <col min="8556" max="8556" width="24.42578125" style="66" bestFit="1" customWidth="1"/>
    <col min="8557" max="8557" width="25.42578125" style="66" bestFit="1" customWidth="1"/>
    <col min="8558" max="8791" width="9.140625" style="66"/>
    <col min="8792" max="8792" width="9.140625" style="66" bestFit="1" customWidth="1"/>
    <col min="8793" max="8793" width="84.140625" style="66" customWidth="1"/>
    <col min="8794" max="8794" width="16.42578125" style="66" customWidth="1"/>
    <col min="8795" max="8795" width="8.140625" style="66" customWidth="1"/>
    <col min="8796" max="8796" width="17.5703125" style="66" bestFit="1" customWidth="1"/>
    <col min="8797" max="8797" width="14.28515625" style="66" customWidth="1"/>
    <col min="8798" max="8798" width="21.28515625" style="66" customWidth="1"/>
    <col min="8799" max="8800" width="21.7109375" style="66" bestFit="1" customWidth="1"/>
    <col min="8801" max="8801" width="24" style="66" bestFit="1" customWidth="1"/>
    <col min="8802" max="8805" width="25.42578125" style="66" customWidth="1"/>
    <col min="8806" max="8806" width="24.42578125" style="66" bestFit="1" customWidth="1"/>
    <col min="8807" max="8807" width="25.42578125" style="66" bestFit="1" customWidth="1"/>
    <col min="8808" max="8808" width="24.42578125" style="66" bestFit="1" customWidth="1"/>
    <col min="8809" max="8809" width="25.42578125" style="66" bestFit="1" customWidth="1"/>
    <col min="8810" max="8810" width="24.42578125" style="66" bestFit="1" customWidth="1"/>
    <col min="8811" max="8811" width="25.42578125" style="66" bestFit="1" customWidth="1"/>
    <col min="8812" max="8812" width="24.42578125" style="66" bestFit="1" customWidth="1"/>
    <col min="8813" max="8813" width="25.42578125" style="66" bestFit="1" customWidth="1"/>
    <col min="8814" max="9047" width="9.140625" style="66"/>
    <col min="9048" max="9048" width="9.140625" style="66" bestFit="1" customWidth="1"/>
    <col min="9049" max="9049" width="84.140625" style="66" customWidth="1"/>
    <col min="9050" max="9050" width="16.42578125" style="66" customWidth="1"/>
    <col min="9051" max="9051" width="8.140625" style="66" customWidth="1"/>
    <col min="9052" max="9052" width="17.5703125" style="66" bestFit="1" customWidth="1"/>
    <col min="9053" max="9053" width="14.28515625" style="66" customWidth="1"/>
    <col min="9054" max="9054" width="21.28515625" style="66" customWidth="1"/>
    <col min="9055" max="9056" width="21.7109375" style="66" bestFit="1" customWidth="1"/>
    <col min="9057" max="9057" width="24" style="66" bestFit="1" customWidth="1"/>
    <col min="9058" max="9061" width="25.42578125" style="66" customWidth="1"/>
    <col min="9062" max="9062" width="24.42578125" style="66" bestFit="1" customWidth="1"/>
    <col min="9063" max="9063" width="25.42578125" style="66" bestFit="1" customWidth="1"/>
    <col min="9064" max="9064" width="24.42578125" style="66" bestFit="1" customWidth="1"/>
    <col min="9065" max="9065" width="25.42578125" style="66" bestFit="1" customWidth="1"/>
    <col min="9066" max="9066" width="24.42578125" style="66" bestFit="1" customWidth="1"/>
    <col min="9067" max="9067" width="25.42578125" style="66" bestFit="1" customWidth="1"/>
    <col min="9068" max="9068" width="24.42578125" style="66" bestFit="1" customWidth="1"/>
    <col min="9069" max="9069" width="25.42578125" style="66" bestFit="1" customWidth="1"/>
    <col min="9070" max="9303" width="9.140625" style="66"/>
    <col min="9304" max="9304" width="9.140625" style="66" bestFit="1" customWidth="1"/>
    <col min="9305" max="9305" width="84.140625" style="66" customWidth="1"/>
    <col min="9306" max="9306" width="16.42578125" style="66" customWidth="1"/>
    <col min="9307" max="9307" width="8.140625" style="66" customWidth="1"/>
    <col min="9308" max="9308" width="17.5703125" style="66" bestFit="1" customWidth="1"/>
    <col min="9309" max="9309" width="14.28515625" style="66" customWidth="1"/>
    <col min="9310" max="9310" width="21.28515625" style="66" customWidth="1"/>
    <col min="9311" max="9312" width="21.7109375" style="66" bestFit="1" customWidth="1"/>
    <col min="9313" max="9313" width="24" style="66" bestFit="1" customWidth="1"/>
    <col min="9314" max="9317" width="25.42578125" style="66" customWidth="1"/>
    <col min="9318" max="9318" width="24.42578125" style="66" bestFit="1" customWidth="1"/>
    <col min="9319" max="9319" width="25.42578125" style="66" bestFit="1" customWidth="1"/>
    <col min="9320" max="9320" width="24.42578125" style="66" bestFit="1" customWidth="1"/>
    <col min="9321" max="9321" width="25.42578125" style="66" bestFit="1" customWidth="1"/>
    <col min="9322" max="9322" width="24.42578125" style="66" bestFit="1" customWidth="1"/>
    <col min="9323" max="9323" width="25.42578125" style="66" bestFit="1" customWidth="1"/>
    <col min="9324" max="9324" width="24.42578125" style="66" bestFit="1" customWidth="1"/>
    <col min="9325" max="9325" width="25.42578125" style="66" bestFit="1" customWidth="1"/>
    <col min="9326" max="9559" width="9.140625" style="66"/>
    <col min="9560" max="9560" width="9.140625" style="66" bestFit="1" customWidth="1"/>
    <col min="9561" max="9561" width="84.140625" style="66" customWidth="1"/>
    <col min="9562" max="9562" width="16.42578125" style="66" customWidth="1"/>
    <col min="9563" max="9563" width="8.140625" style="66" customWidth="1"/>
    <col min="9564" max="9564" width="17.5703125" style="66" bestFit="1" customWidth="1"/>
    <col min="9565" max="9565" width="14.28515625" style="66" customWidth="1"/>
    <col min="9566" max="9566" width="21.28515625" style="66" customWidth="1"/>
    <col min="9567" max="9568" width="21.7109375" style="66" bestFit="1" customWidth="1"/>
    <col min="9569" max="9569" width="24" style="66" bestFit="1" customWidth="1"/>
    <col min="9570" max="9573" width="25.42578125" style="66" customWidth="1"/>
    <col min="9574" max="9574" width="24.42578125" style="66" bestFit="1" customWidth="1"/>
    <col min="9575" max="9575" width="25.42578125" style="66" bestFit="1" customWidth="1"/>
    <col min="9576" max="9576" width="24.42578125" style="66" bestFit="1" customWidth="1"/>
    <col min="9577" max="9577" width="25.42578125" style="66" bestFit="1" customWidth="1"/>
    <col min="9578" max="9578" width="24.42578125" style="66" bestFit="1" customWidth="1"/>
    <col min="9579" max="9579" width="25.42578125" style="66" bestFit="1" customWidth="1"/>
    <col min="9580" max="9580" width="24.42578125" style="66" bestFit="1" customWidth="1"/>
    <col min="9581" max="9581" width="25.42578125" style="66" bestFit="1" customWidth="1"/>
    <col min="9582" max="9815" width="9.140625" style="66"/>
    <col min="9816" max="9816" width="9.140625" style="66" bestFit="1" customWidth="1"/>
    <col min="9817" max="9817" width="84.140625" style="66" customWidth="1"/>
    <col min="9818" max="9818" width="16.42578125" style="66" customWidth="1"/>
    <col min="9819" max="9819" width="8.140625" style="66" customWidth="1"/>
    <col min="9820" max="9820" width="17.5703125" style="66" bestFit="1" customWidth="1"/>
    <col min="9821" max="9821" width="14.28515625" style="66" customWidth="1"/>
    <col min="9822" max="9822" width="21.28515625" style="66" customWidth="1"/>
    <col min="9823" max="9824" width="21.7109375" style="66" bestFit="1" customWidth="1"/>
    <col min="9825" max="9825" width="24" style="66" bestFit="1" customWidth="1"/>
    <col min="9826" max="9829" width="25.42578125" style="66" customWidth="1"/>
    <col min="9830" max="9830" width="24.42578125" style="66" bestFit="1" customWidth="1"/>
    <col min="9831" max="9831" width="25.42578125" style="66" bestFit="1" customWidth="1"/>
    <col min="9832" max="9832" width="24.42578125" style="66" bestFit="1" customWidth="1"/>
    <col min="9833" max="9833" width="25.42578125" style="66" bestFit="1" customWidth="1"/>
    <col min="9834" max="9834" width="24.42578125" style="66" bestFit="1" customWidth="1"/>
    <col min="9835" max="9835" width="25.42578125" style="66" bestFit="1" customWidth="1"/>
    <col min="9836" max="9836" width="24.42578125" style="66" bestFit="1" customWidth="1"/>
    <col min="9837" max="9837" width="25.42578125" style="66" bestFit="1" customWidth="1"/>
    <col min="9838" max="10071" width="9.140625" style="66"/>
    <col min="10072" max="10072" width="9.140625" style="66" bestFit="1" customWidth="1"/>
    <col min="10073" max="10073" width="84.140625" style="66" customWidth="1"/>
    <col min="10074" max="10074" width="16.42578125" style="66" customWidth="1"/>
    <col min="10075" max="10075" width="8.140625" style="66" customWidth="1"/>
    <col min="10076" max="10076" width="17.5703125" style="66" bestFit="1" customWidth="1"/>
    <col min="10077" max="10077" width="14.28515625" style="66" customWidth="1"/>
    <col min="10078" max="10078" width="21.28515625" style="66" customWidth="1"/>
    <col min="10079" max="10080" width="21.7109375" style="66" bestFit="1" customWidth="1"/>
    <col min="10081" max="10081" width="24" style="66" bestFit="1" customWidth="1"/>
    <col min="10082" max="10085" width="25.42578125" style="66" customWidth="1"/>
    <col min="10086" max="10086" width="24.42578125" style="66" bestFit="1" customWidth="1"/>
    <col min="10087" max="10087" width="25.42578125" style="66" bestFit="1" customWidth="1"/>
    <col min="10088" max="10088" width="24.42578125" style="66" bestFit="1" customWidth="1"/>
    <col min="10089" max="10089" width="25.42578125" style="66" bestFit="1" customWidth="1"/>
    <col min="10090" max="10090" width="24.42578125" style="66" bestFit="1" customWidth="1"/>
    <col min="10091" max="10091" width="25.42578125" style="66" bestFit="1" customWidth="1"/>
    <col min="10092" max="10092" width="24.42578125" style="66" bestFit="1" customWidth="1"/>
    <col min="10093" max="10093" width="25.42578125" style="66" bestFit="1" customWidth="1"/>
    <col min="10094" max="10327" width="9.140625" style="66"/>
    <col min="10328" max="10328" width="9.140625" style="66" bestFit="1" customWidth="1"/>
    <col min="10329" max="10329" width="84.140625" style="66" customWidth="1"/>
    <col min="10330" max="10330" width="16.42578125" style="66" customWidth="1"/>
    <col min="10331" max="10331" width="8.140625" style="66" customWidth="1"/>
    <col min="10332" max="10332" width="17.5703125" style="66" bestFit="1" customWidth="1"/>
    <col min="10333" max="10333" width="14.28515625" style="66" customWidth="1"/>
    <col min="10334" max="10334" width="21.28515625" style="66" customWidth="1"/>
    <col min="10335" max="10336" width="21.7109375" style="66" bestFit="1" customWidth="1"/>
    <col min="10337" max="10337" width="24" style="66" bestFit="1" customWidth="1"/>
    <col min="10338" max="10341" width="25.42578125" style="66" customWidth="1"/>
    <col min="10342" max="10342" width="24.42578125" style="66" bestFit="1" customWidth="1"/>
    <col min="10343" max="10343" width="25.42578125" style="66" bestFit="1" customWidth="1"/>
    <col min="10344" max="10344" width="24.42578125" style="66" bestFit="1" customWidth="1"/>
    <col min="10345" max="10345" width="25.42578125" style="66" bestFit="1" customWidth="1"/>
    <col min="10346" max="10346" width="24.42578125" style="66" bestFit="1" customWidth="1"/>
    <col min="10347" max="10347" width="25.42578125" style="66" bestFit="1" customWidth="1"/>
    <col min="10348" max="10348" width="24.42578125" style="66" bestFit="1" customWidth="1"/>
    <col min="10349" max="10349" width="25.42578125" style="66" bestFit="1" customWidth="1"/>
    <col min="10350" max="10583" width="9.140625" style="66"/>
    <col min="10584" max="10584" width="9.140625" style="66" bestFit="1" customWidth="1"/>
    <col min="10585" max="10585" width="84.140625" style="66" customWidth="1"/>
    <col min="10586" max="10586" width="16.42578125" style="66" customWidth="1"/>
    <col min="10587" max="10587" width="8.140625" style="66" customWidth="1"/>
    <col min="10588" max="10588" width="17.5703125" style="66" bestFit="1" customWidth="1"/>
    <col min="10589" max="10589" width="14.28515625" style="66" customWidth="1"/>
    <col min="10590" max="10590" width="21.28515625" style="66" customWidth="1"/>
    <col min="10591" max="10592" width="21.7109375" style="66" bestFit="1" customWidth="1"/>
    <col min="10593" max="10593" width="24" style="66" bestFit="1" customWidth="1"/>
    <col min="10594" max="10597" width="25.42578125" style="66" customWidth="1"/>
    <col min="10598" max="10598" width="24.42578125" style="66" bestFit="1" customWidth="1"/>
    <col min="10599" max="10599" width="25.42578125" style="66" bestFit="1" customWidth="1"/>
    <col min="10600" max="10600" width="24.42578125" style="66" bestFit="1" customWidth="1"/>
    <col min="10601" max="10601" width="25.42578125" style="66" bestFit="1" customWidth="1"/>
    <col min="10602" max="10602" width="24.42578125" style="66" bestFit="1" customWidth="1"/>
    <col min="10603" max="10603" width="25.42578125" style="66" bestFit="1" customWidth="1"/>
    <col min="10604" max="10604" width="24.42578125" style="66" bestFit="1" customWidth="1"/>
    <col min="10605" max="10605" width="25.42578125" style="66" bestFit="1" customWidth="1"/>
    <col min="10606" max="10839" width="9.140625" style="66"/>
    <col min="10840" max="10840" width="9.140625" style="66" bestFit="1" customWidth="1"/>
    <col min="10841" max="10841" width="84.140625" style="66" customWidth="1"/>
    <col min="10842" max="10842" width="16.42578125" style="66" customWidth="1"/>
    <col min="10843" max="10843" width="8.140625" style="66" customWidth="1"/>
    <col min="10844" max="10844" width="17.5703125" style="66" bestFit="1" customWidth="1"/>
    <col min="10845" max="10845" width="14.28515625" style="66" customWidth="1"/>
    <col min="10846" max="10846" width="21.28515625" style="66" customWidth="1"/>
    <col min="10847" max="10848" width="21.7109375" style="66" bestFit="1" customWidth="1"/>
    <col min="10849" max="10849" width="24" style="66" bestFit="1" customWidth="1"/>
    <col min="10850" max="10853" width="25.42578125" style="66" customWidth="1"/>
    <col min="10854" max="10854" width="24.42578125" style="66" bestFit="1" customWidth="1"/>
    <col min="10855" max="10855" width="25.42578125" style="66" bestFit="1" customWidth="1"/>
    <col min="10856" max="10856" width="24.42578125" style="66" bestFit="1" customWidth="1"/>
    <col min="10857" max="10857" width="25.42578125" style="66" bestFit="1" customWidth="1"/>
    <col min="10858" max="10858" width="24.42578125" style="66" bestFit="1" customWidth="1"/>
    <col min="10859" max="10859" width="25.42578125" style="66" bestFit="1" customWidth="1"/>
    <col min="10860" max="10860" width="24.42578125" style="66" bestFit="1" customWidth="1"/>
    <col min="10861" max="10861" width="25.42578125" style="66" bestFit="1" customWidth="1"/>
    <col min="10862" max="11095" width="9.140625" style="66"/>
    <col min="11096" max="11096" width="9.140625" style="66" bestFit="1" customWidth="1"/>
    <col min="11097" max="11097" width="84.140625" style="66" customWidth="1"/>
    <col min="11098" max="11098" width="16.42578125" style="66" customWidth="1"/>
    <col min="11099" max="11099" width="8.140625" style="66" customWidth="1"/>
    <col min="11100" max="11100" width="17.5703125" style="66" bestFit="1" customWidth="1"/>
    <col min="11101" max="11101" width="14.28515625" style="66" customWidth="1"/>
    <col min="11102" max="11102" width="21.28515625" style="66" customWidth="1"/>
    <col min="11103" max="11104" width="21.7109375" style="66" bestFit="1" customWidth="1"/>
    <col min="11105" max="11105" width="24" style="66" bestFit="1" customWidth="1"/>
    <col min="11106" max="11109" width="25.42578125" style="66" customWidth="1"/>
    <col min="11110" max="11110" width="24.42578125" style="66" bestFit="1" customWidth="1"/>
    <col min="11111" max="11111" width="25.42578125" style="66" bestFit="1" customWidth="1"/>
    <col min="11112" max="11112" width="24.42578125" style="66" bestFit="1" customWidth="1"/>
    <col min="11113" max="11113" width="25.42578125" style="66" bestFit="1" customWidth="1"/>
    <col min="11114" max="11114" width="24.42578125" style="66" bestFit="1" customWidth="1"/>
    <col min="11115" max="11115" width="25.42578125" style="66" bestFit="1" customWidth="1"/>
    <col min="11116" max="11116" width="24.42578125" style="66" bestFit="1" customWidth="1"/>
    <col min="11117" max="11117" width="25.42578125" style="66" bestFit="1" customWidth="1"/>
    <col min="11118" max="11351" width="9.140625" style="66"/>
    <col min="11352" max="11352" width="9.140625" style="66" bestFit="1" customWidth="1"/>
    <col min="11353" max="11353" width="84.140625" style="66" customWidth="1"/>
    <col min="11354" max="11354" width="16.42578125" style="66" customWidth="1"/>
    <col min="11355" max="11355" width="8.140625" style="66" customWidth="1"/>
    <col min="11356" max="11356" width="17.5703125" style="66" bestFit="1" customWidth="1"/>
    <col min="11357" max="11357" width="14.28515625" style="66" customWidth="1"/>
    <col min="11358" max="11358" width="21.28515625" style="66" customWidth="1"/>
    <col min="11359" max="11360" width="21.7109375" style="66" bestFit="1" customWidth="1"/>
    <col min="11361" max="11361" width="24" style="66" bestFit="1" customWidth="1"/>
    <col min="11362" max="11365" width="25.42578125" style="66" customWidth="1"/>
    <col min="11366" max="11366" width="24.42578125" style="66" bestFit="1" customWidth="1"/>
    <col min="11367" max="11367" width="25.42578125" style="66" bestFit="1" customWidth="1"/>
    <col min="11368" max="11368" width="24.42578125" style="66" bestFit="1" customWidth="1"/>
    <col min="11369" max="11369" width="25.42578125" style="66" bestFit="1" customWidth="1"/>
    <col min="11370" max="11370" width="24.42578125" style="66" bestFit="1" customWidth="1"/>
    <col min="11371" max="11371" width="25.42578125" style="66" bestFit="1" customWidth="1"/>
    <col min="11372" max="11372" width="24.42578125" style="66" bestFit="1" customWidth="1"/>
    <col min="11373" max="11373" width="25.42578125" style="66" bestFit="1" customWidth="1"/>
    <col min="11374" max="11607" width="9.140625" style="66"/>
    <col min="11608" max="11608" width="9.140625" style="66" bestFit="1" customWidth="1"/>
    <col min="11609" max="11609" width="84.140625" style="66" customWidth="1"/>
    <col min="11610" max="11610" width="16.42578125" style="66" customWidth="1"/>
    <col min="11611" max="11611" width="8.140625" style="66" customWidth="1"/>
    <col min="11612" max="11612" width="17.5703125" style="66" bestFit="1" customWidth="1"/>
    <col min="11613" max="11613" width="14.28515625" style="66" customWidth="1"/>
    <col min="11614" max="11614" width="21.28515625" style="66" customWidth="1"/>
    <col min="11615" max="11616" width="21.7109375" style="66" bestFit="1" customWidth="1"/>
    <col min="11617" max="11617" width="24" style="66" bestFit="1" customWidth="1"/>
    <col min="11618" max="11621" width="25.42578125" style="66" customWidth="1"/>
    <col min="11622" max="11622" width="24.42578125" style="66" bestFit="1" customWidth="1"/>
    <col min="11623" max="11623" width="25.42578125" style="66" bestFit="1" customWidth="1"/>
    <col min="11624" max="11624" width="24.42578125" style="66" bestFit="1" customWidth="1"/>
    <col min="11625" max="11625" width="25.42578125" style="66" bestFit="1" customWidth="1"/>
    <col min="11626" max="11626" width="24.42578125" style="66" bestFit="1" customWidth="1"/>
    <col min="11627" max="11627" width="25.42578125" style="66" bestFit="1" customWidth="1"/>
    <col min="11628" max="11628" width="24.42578125" style="66" bestFit="1" customWidth="1"/>
    <col min="11629" max="11629" width="25.42578125" style="66" bestFit="1" customWidth="1"/>
    <col min="11630" max="11863" width="9.140625" style="66"/>
    <col min="11864" max="11864" width="9.140625" style="66" bestFit="1" customWidth="1"/>
    <col min="11865" max="11865" width="84.140625" style="66" customWidth="1"/>
    <col min="11866" max="11866" width="16.42578125" style="66" customWidth="1"/>
    <col min="11867" max="11867" width="8.140625" style="66" customWidth="1"/>
    <col min="11868" max="11868" width="17.5703125" style="66" bestFit="1" customWidth="1"/>
    <col min="11869" max="11869" width="14.28515625" style="66" customWidth="1"/>
    <col min="11870" max="11870" width="21.28515625" style="66" customWidth="1"/>
    <col min="11871" max="11872" width="21.7109375" style="66" bestFit="1" customWidth="1"/>
    <col min="11873" max="11873" width="24" style="66" bestFit="1" customWidth="1"/>
    <col min="11874" max="11877" width="25.42578125" style="66" customWidth="1"/>
    <col min="11878" max="11878" width="24.42578125" style="66" bestFit="1" customWidth="1"/>
    <col min="11879" max="11879" width="25.42578125" style="66" bestFit="1" customWidth="1"/>
    <col min="11880" max="11880" width="24.42578125" style="66" bestFit="1" customWidth="1"/>
    <col min="11881" max="11881" width="25.42578125" style="66" bestFit="1" customWidth="1"/>
    <col min="11882" max="11882" width="24.42578125" style="66" bestFit="1" customWidth="1"/>
    <col min="11883" max="11883" width="25.42578125" style="66" bestFit="1" customWidth="1"/>
    <col min="11884" max="11884" width="24.42578125" style="66" bestFit="1" customWidth="1"/>
    <col min="11885" max="11885" width="25.42578125" style="66" bestFit="1" customWidth="1"/>
    <col min="11886" max="12119" width="9.140625" style="66"/>
    <col min="12120" max="12120" width="9.140625" style="66" bestFit="1" customWidth="1"/>
    <col min="12121" max="12121" width="84.140625" style="66" customWidth="1"/>
    <col min="12122" max="12122" width="16.42578125" style="66" customWidth="1"/>
    <col min="12123" max="12123" width="8.140625" style="66" customWidth="1"/>
    <col min="12124" max="12124" width="17.5703125" style="66" bestFit="1" customWidth="1"/>
    <col min="12125" max="12125" width="14.28515625" style="66" customWidth="1"/>
    <col min="12126" max="12126" width="21.28515625" style="66" customWidth="1"/>
    <col min="12127" max="12128" width="21.7109375" style="66" bestFit="1" customWidth="1"/>
    <col min="12129" max="12129" width="24" style="66" bestFit="1" customWidth="1"/>
    <col min="12130" max="12133" width="25.42578125" style="66" customWidth="1"/>
    <col min="12134" max="12134" width="24.42578125" style="66" bestFit="1" customWidth="1"/>
    <col min="12135" max="12135" width="25.42578125" style="66" bestFit="1" customWidth="1"/>
    <col min="12136" max="12136" width="24.42578125" style="66" bestFit="1" customWidth="1"/>
    <col min="12137" max="12137" width="25.42578125" style="66" bestFit="1" customWidth="1"/>
    <col min="12138" max="12138" width="24.42578125" style="66" bestFit="1" customWidth="1"/>
    <col min="12139" max="12139" width="25.42578125" style="66" bestFit="1" customWidth="1"/>
    <col min="12140" max="12140" width="24.42578125" style="66" bestFit="1" customWidth="1"/>
    <col min="12141" max="12141" width="25.42578125" style="66" bestFit="1" customWidth="1"/>
    <col min="12142" max="12375" width="9.140625" style="66"/>
    <col min="12376" max="12376" width="9.140625" style="66" bestFit="1" customWidth="1"/>
    <col min="12377" max="12377" width="84.140625" style="66" customWidth="1"/>
    <col min="12378" max="12378" width="16.42578125" style="66" customWidth="1"/>
    <col min="12379" max="12379" width="8.140625" style="66" customWidth="1"/>
    <col min="12380" max="12380" width="17.5703125" style="66" bestFit="1" customWidth="1"/>
    <col min="12381" max="12381" width="14.28515625" style="66" customWidth="1"/>
    <col min="12382" max="12382" width="21.28515625" style="66" customWidth="1"/>
    <col min="12383" max="12384" width="21.7109375" style="66" bestFit="1" customWidth="1"/>
    <col min="12385" max="12385" width="24" style="66" bestFit="1" customWidth="1"/>
    <col min="12386" max="12389" width="25.42578125" style="66" customWidth="1"/>
    <col min="12390" max="12390" width="24.42578125" style="66" bestFit="1" customWidth="1"/>
    <col min="12391" max="12391" width="25.42578125" style="66" bestFit="1" customWidth="1"/>
    <col min="12392" max="12392" width="24.42578125" style="66" bestFit="1" customWidth="1"/>
    <col min="12393" max="12393" width="25.42578125" style="66" bestFit="1" customWidth="1"/>
    <col min="12394" max="12394" width="24.42578125" style="66" bestFit="1" customWidth="1"/>
    <col min="12395" max="12395" width="25.42578125" style="66" bestFit="1" customWidth="1"/>
    <col min="12396" max="12396" width="24.42578125" style="66" bestFit="1" customWidth="1"/>
    <col min="12397" max="12397" width="25.42578125" style="66" bestFit="1" customWidth="1"/>
    <col min="12398" max="12631" width="9.140625" style="66"/>
    <col min="12632" max="12632" width="9.140625" style="66" bestFit="1" customWidth="1"/>
    <col min="12633" max="12633" width="84.140625" style="66" customWidth="1"/>
    <col min="12634" max="12634" width="16.42578125" style="66" customWidth="1"/>
    <col min="12635" max="12635" width="8.140625" style="66" customWidth="1"/>
    <col min="12636" max="12636" width="17.5703125" style="66" bestFit="1" customWidth="1"/>
    <col min="12637" max="12637" width="14.28515625" style="66" customWidth="1"/>
    <col min="12638" max="12638" width="21.28515625" style="66" customWidth="1"/>
    <col min="12639" max="12640" width="21.7109375" style="66" bestFit="1" customWidth="1"/>
    <col min="12641" max="12641" width="24" style="66" bestFit="1" customWidth="1"/>
    <col min="12642" max="12645" width="25.42578125" style="66" customWidth="1"/>
    <col min="12646" max="12646" width="24.42578125" style="66" bestFit="1" customWidth="1"/>
    <col min="12647" max="12647" width="25.42578125" style="66" bestFit="1" customWidth="1"/>
    <col min="12648" max="12648" width="24.42578125" style="66" bestFit="1" customWidth="1"/>
    <col min="12649" max="12649" width="25.42578125" style="66" bestFit="1" customWidth="1"/>
    <col min="12650" max="12650" width="24.42578125" style="66" bestFit="1" customWidth="1"/>
    <col min="12651" max="12651" width="25.42578125" style="66" bestFit="1" customWidth="1"/>
    <col min="12652" max="12652" width="24.42578125" style="66" bestFit="1" customWidth="1"/>
    <col min="12653" max="12653" width="25.42578125" style="66" bestFit="1" customWidth="1"/>
    <col min="12654" max="12887" width="9.140625" style="66"/>
    <col min="12888" max="12888" width="9.140625" style="66" bestFit="1" customWidth="1"/>
    <col min="12889" max="12889" width="84.140625" style="66" customWidth="1"/>
    <col min="12890" max="12890" width="16.42578125" style="66" customWidth="1"/>
    <col min="12891" max="12891" width="8.140625" style="66" customWidth="1"/>
    <col min="12892" max="12892" width="17.5703125" style="66" bestFit="1" customWidth="1"/>
    <col min="12893" max="12893" width="14.28515625" style="66" customWidth="1"/>
    <col min="12894" max="12894" width="21.28515625" style="66" customWidth="1"/>
    <col min="12895" max="12896" width="21.7109375" style="66" bestFit="1" customWidth="1"/>
    <col min="12897" max="12897" width="24" style="66" bestFit="1" customWidth="1"/>
    <col min="12898" max="12901" width="25.42578125" style="66" customWidth="1"/>
    <col min="12902" max="12902" width="24.42578125" style="66" bestFit="1" customWidth="1"/>
    <col min="12903" max="12903" width="25.42578125" style="66" bestFit="1" customWidth="1"/>
    <col min="12904" max="12904" width="24.42578125" style="66" bestFit="1" customWidth="1"/>
    <col min="12905" max="12905" width="25.42578125" style="66" bestFit="1" customWidth="1"/>
    <col min="12906" max="12906" width="24.42578125" style="66" bestFit="1" customWidth="1"/>
    <col min="12907" max="12907" width="25.42578125" style="66" bestFit="1" customWidth="1"/>
    <col min="12908" max="12908" width="24.42578125" style="66" bestFit="1" customWidth="1"/>
    <col min="12909" max="12909" width="25.42578125" style="66" bestFit="1" customWidth="1"/>
    <col min="12910" max="13143" width="9.140625" style="66"/>
    <col min="13144" max="13144" width="9.140625" style="66" bestFit="1" customWidth="1"/>
    <col min="13145" max="13145" width="84.140625" style="66" customWidth="1"/>
    <col min="13146" max="13146" width="16.42578125" style="66" customWidth="1"/>
    <col min="13147" max="13147" width="8.140625" style="66" customWidth="1"/>
    <col min="13148" max="13148" width="17.5703125" style="66" bestFit="1" customWidth="1"/>
    <col min="13149" max="13149" width="14.28515625" style="66" customWidth="1"/>
    <col min="13150" max="13150" width="21.28515625" style="66" customWidth="1"/>
    <col min="13151" max="13152" width="21.7109375" style="66" bestFit="1" customWidth="1"/>
    <col min="13153" max="13153" width="24" style="66" bestFit="1" customWidth="1"/>
    <col min="13154" max="13157" width="25.42578125" style="66" customWidth="1"/>
    <col min="13158" max="13158" width="24.42578125" style="66" bestFit="1" customWidth="1"/>
    <col min="13159" max="13159" width="25.42578125" style="66" bestFit="1" customWidth="1"/>
    <col min="13160" max="13160" width="24.42578125" style="66" bestFit="1" customWidth="1"/>
    <col min="13161" max="13161" width="25.42578125" style="66" bestFit="1" customWidth="1"/>
    <col min="13162" max="13162" width="24.42578125" style="66" bestFit="1" customWidth="1"/>
    <col min="13163" max="13163" width="25.42578125" style="66" bestFit="1" customWidth="1"/>
    <col min="13164" max="13164" width="24.42578125" style="66" bestFit="1" customWidth="1"/>
    <col min="13165" max="13165" width="25.42578125" style="66" bestFit="1" customWidth="1"/>
    <col min="13166" max="13399" width="9.140625" style="66"/>
    <col min="13400" max="13400" width="9.140625" style="66" bestFit="1" customWidth="1"/>
    <col min="13401" max="13401" width="84.140625" style="66" customWidth="1"/>
    <col min="13402" max="13402" width="16.42578125" style="66" customWidth="1"/>
    <col min="13403" max="13403" width="8.140625" style="66" customWidth="1"/>
    <col min="13404" max="13404" width="17.5703125" style="66" bestFit="1" customWidth="1"/>
    <col min="13405" max="13405" width="14.28515625" style="66" customWidth="1"/>
    <col min="13406" max="13406" width="21.28515625" style="66" customWidth="1"/>
    <col min="13407" max="13408" width="21.7109375" style="66" bestFit="1" customWidth="1"/>
    <col min="13409" max="13409" width="24" style="66" bestFit="1" customWidth="1"/>
    <col min="13410" max="13413" width="25.42578125" style="66" customWidth="1"/>
    <col min="13414" max="13414" width="24.42578125" style="66" bestFit="1" customWidth="1"/>
    <col min="13415" max="13415" width="25.42578125" style="66" bestFit="1" customWidth="1"/>
    <col min="13416" max="13416" width="24.42578125" style="66" bestFit="1" customWidth="1"/>
    <col min="13417" max="13417" width="25.42578125" style="66" bestFit="1" customWidth="1"/>
    <col min="13418" max="13418" width="24.42578125" style="66" bestFit="1" customWidth="1"/>
    <col min="13419" max="13419" width="25.42578125" style="66" bestFit="1" customWidth="1"/>
    <col min="13420" max="13420" width="24.42578125" style="66" bestFit="1" customWidth="1"/>
    <col min="13421" max="13421" width="25.42578125" style="66" bestFit="1" customWidth="1"/>
    <col min="13422" max="13655" width="9.140625" style="66"/>
    <col min="13656" max="13656" width="9.140625" style="66" bestFit="1" customWidth="1"/>
    <col min="13657" max="13657" width="84.140625" style="66" customWidth="1"/>
    <col min="13658" max="13658" width="16.42578125" style="66" customWidth="1"/>
    <col min="13659" max="13659" width="8.140625" style="66" customWidth="1"/>
    <col min="13660" max="13660" width="17.5703125" style="66" bestFit="1" customWidth="1"/>
    <col min="13661" max="13661" width="14.28515625" style="66" customWidth="1"/>
    <col min="13662" max="13662" width="21.28515625" style="66" customWidth="1"/>
    <col min="13663" max="13664" width="21.7109375" style="66" bestFit="1" customWidth="1"/>
    <col min="13665" max="13665" width="24" style="66" bestFit="1" customWidth="1"/>
    <col min="13666" max="13669" width="25.42578125" style="66" customWidth="1"/>
    <col min="13670" max="13670" width="24.42578125" style="66" bestFit="1" customWidth="1"/>
    <col min="13671" max="13671" width="25.42578125" style="66" bestFit="1" customWidth="1"/>
    <col min="13672" max="13672" width="24.42578125" style="66" bestFit="1" customWidth="1"/>
    <col min="13673" max="13673" width="25.42578125" style="66" bestFit="1" customWidth="1"/>
    <col min="13674" max="13674" width="24.42578125" style="66" bestFit="1" customWidth="1"/>
    <col min="13675" max="13675" width="25.42578125" style="66" bestFit="1" customWidth="1"/>
    <col min="13676" max="13676" width="24.42578125" style="66" bestFit="1" customWidth="1"/>
    <col min="13677" max="13677" width="25.42578125" style="66" bestFit="1" customWidth="1"/>
    <col min="13678" max="13911" width="9.140625" style="66"/>
    <col min="13912" max="13912" width="9.140625" style="66" bestFit="1" customWidth="1"/>
    <col min="13913" max="13913" width="84.140625" style="66" customWidth="1"/>
    <col min="13914" max="13914" width="16.42578125" style="66" customWidth="1"/>
    <col min="13915" max="13915" width="8.140625" style="66" customWidth="1"/>
    <col min="13916" max="13916" width="17.5703125" style="66" bestFit="1" customWidth="1"/>
    <col min="13917" max="13917" width="14.28515625" style="66" customWidth="1"/>
    <col min="13918" max="13918" width="21.28515625" style="66" customWidth="1"/>
    <col min="13919" max="13920" width="21.7109375" style="66" bestFit="1" customWidth="1"/>
    <col min="13921" max="13921" width="24" style="66" bestFit="1" customWidth="1"/>
    <col min="13922" max="13925" width="25.42578125" style="66" customWidth="1"/>
    <col min="13926" max="13926" width="24.42578125" style="66" bestFit="1" customWidth="1"/>
    <col min="13927" max="13927" width="25.42578125" style="66" bestFit="1" customWidth="1"/>
    <col min="13928" max="13928" width="24.42578125" style="66" bestFit="1" customWidth="1"/>
    <col min="13929" max="13929" width="25.42578125" style="66" bestFit="1" customWidth="1"/>
    <col min="13930" max="13930" width="24.42578125" style="66" bestFit="1" customWidth="1"/>
    <col min="13931" max="13931" width="25.42578125" style="66" bestFit="1" customWidth="1"/>
    <col min="13932" max="13932" width="24.42578125" style="66" bestFit="1" customWidth="1"/>
    <col min="13933" max="13933" width="25.42578125" style="66" bestFit="1" customWidth="1"/>
    <col min="13934" max="14167" width="9.140625" style="66"/>
    <col min="14168" max="14168" width="9.140625" style="66" bestFit="1" customWidth="1"/>
    <col min="14169" max="14169" width="84.140625" style="66" customWidth="1"/>
    <col min="14170" max="14170" width="16.42578125" style="66" customWidth="1"/>
    <col min="14171" max="14171" width="8.140625" style="66" customWidth="1"/>
    <col min="14172" max="14172" width="17.5703125" style="66" bestFit="1" customWidth="1"/>
    <col min="14173" max="14173" width="14.28515625" style="66" customWidth="1"/>
    <col min="14174" max="14174" width="21.28515625" style="66" customWidth="1"/>
    <col min="14175" max="14176" width="21.7109375" style="66" bestFit="1" customWidth="1"/>
    <col min="14177" max="14177" width="24" style="66" bestFit="1" customWidth="1"/>
    <col min="14178" max="14181" width="25.42578125" style="66" customWidth="1"/>
    <col min="14182" max="14182" width="24.42578125" style="66" bestFit="1" customWidth="1"/>
    <col min="14183" max="14183" width="25.42578125" style="66" bestFit="1" customWidth="1"/>
    <col min="14184" max="14184" width="24.42578125" style="66" bestFit="1" customWidth="1"/>
    <col min="14185" max="14185" width="25.42578125" style="66" bestFit="1" customWidth="1"/>
    <col min="14186" max="14186" width="24.42578125" style="66" bestFit="1" customWidth="1"/>
    <col min="14187" max="14187" width="25.42578125" style="66" bestFit="1" customWidth="1"/>
    <col min="14188" max="14188" width="24.42578125" style="66" bestFit="1" customWidth="1"/>
    <col min="14189" max="14189" width="25.42578125" style="66" bestFit="1" customWidth="1"/>
    <col min="14190" max="14423" width="9.140625" style="66"/>
    <col min="14424" max="14424" width="9.140625" style="66" bestFit="1" customWidth="1"/>
    <col min="14425" max="14425" width="84.140625" style="66" customWidth="1"/>
    <col min="14426" max="14426" width="16.42578125" style="66" customWidth="1"/>
    <col min="14427" max="14427" width="8.140625" style="66" customWidth="1"/>
    <col min="14428" max="14428" width="17.5703125" style="66" bestFit="1" customWidth="1"/>
    <col min="14429" max="14429" width="14.28515625" style="66" customWidth="1"/>
    <col min="14430" max="14430" width="21.28515625" style="66" customWidth="1"/>
    <col min="14431" max="14432" width="21.7109375" style="66" bestFit="1" customWidth="1"/>
    <col min="14433" max="14433" width="24" style="66" bestFit="1" customWidth="1"/>
    <col min="14434" max="14437" width="25.42578125" style="66" customWidth="1"/>
    <col min="14438" max="14438" width="24.42578125" style="66" bestFit="1" customWidth="1"/>
    <col min="14439" max="14439" width="25.42578125" style="66" bestFit="1" customWidth="1"/>
    <col min="14440" max="14440" width="24.42578125" style="66" bestFit="1" customWidth="1"/>
    <col min="14441" max="14441" width="25.42578125" style="66" bestFit="1" customWidth="1"/>
    <col min="14442" max="14442" width="24.42578125" style="66" bestFit="1" customWidth="1"/>
    <col min="14443" max="14443" width="25.42578125" style="66" bestFit="1" customWidth="1"/>
    <col min="14444" max="14444" width="24.42578125" style="66" bestFit="1" customWidth="1"/>
    <col min="14445" max="14445" width="25.42578125" style="66" bestFit="1" customWidth="1"/>
    <col min="14446" max="14679" width="9.140625" style="66"/>
    <col min="14680" max="14680" width="9.140625" style="66" bestFit="1" customWidth="1"/>
    <col min="14681" max="14681" width="84.140625" style="66" customWidth="1"/>
    <col min="14682" max="14682" width="16.42578125" style="66" customWidth="1"/>
    <col min="14683" max="14683" width="8.140625" style="66" customWidth="1"/>
    <col min="14684" max="14684" width="17.5703125" style="66" bestFit="1" customWidth="1"/>
    <col min="14685" max="14685" width="14.28515625" style="66" customWidth="1"/>
    <col min="14686" max="14686" width="21.28515625" style="66" customWidth="1"/>
    <col min="14687" max="14688" width="21.7109375" style="66" bestFit="1" customWidth="1"/>
    <col min="14689" max="14689" width="24" style="66" bestFit="1" customWidth="1"/>
    <col min="14690" max="14693" width="25.42578125" style="66" customWidth="1"/>
    <col min="14694" max="14694" width="24.42578125" style="66" bestFit="1" customWidth="1"/>
    <col min="14695" max="14695" width="25.42578125" style="66" bestFit="1" customWidth="1"/>
    <col min="14696" max="14696" width="24.42578125" style="66" bestFit="1" customWidth="1"/>
    <col min="14697" max="14697" width="25.42578125" style="66" bestFit="1" customWidth="1"/>
    <col min="14698" max="14698" width="24.42578125" style="66" bestFit="1" customWidth="1"/>
    <col min="14699" max="14699" width="25.42578125" style="66" bestFit="1" customWidth="1"/>
    <col min="14700" max="14700" width="24.42578125" style="66" bestFit="1" customWidth="1"/>
    <col min="14701" max="14701" width="25.42578125" style="66" bestFit="1" customWidth="1"/>
    <col min="14702" max="14935" width="9.140625" style="66"/>
    <col min="14936" max="14936" width="9.140625" style="66" bestFit="1" customWidth="1"/>
    <col min="14937" max="14937" width="84.140625" style="66" customWidth="1"/>
    <col min="14938" max="14938" width="16.42578125" style="66" customWidth="1"/>
    <col min="14939" max="14939" width="8.140625" style="66" customWidth="1"/>
    <col min="14940" max="14940" width="17.5703125" style="66" bestFit="1" customWidth="1"/>
    <col min="14941" max="14941" width="14.28515625" style="66" customWidth="1"/>
    <col min="14942" max="14942" width="21.28515625" style="66" customWidth="1"/>
    <col min="14943" max="14944" width="21.7109375" style="66" bestFit="1" customWidth="1"/>
    <col min="14945" max="14945" width="24" style="66" bestFit="1" customWidth="1"/>
    <col min="14946" max="14949" width="25.42578125" style="66" customWidth="1"/>
    <col min="14950" max="14950" width="24.42578125" style="66" bestFit="1" customWidth="1"/>
    <col min="14951" max="14951" width="25.42578125" style="66" bestFit="1" customWidth="1"/>
    <col min="14952" max="14952" width="24.42578125" style="66" bestFit="1" customWidth="1"/>
    <col min="14953" max="14953" width="25.42578125" style="66" bestFit="1" customWidth="1"/>
    <col min="14954" max="14954" width="24.42578125" style="66" bestFit="1" customWidth="1"/>
    <col min="14955" max="14955" width="25.42578125" style="66" bestFit="1" customWidth="1"/>
    <col min="14956" max="14956" width="24.42578125" style="66" bestFit="1" customWidth="1"/>
    <col min="14957" max="14957" width="25.42578125" style="66" bestFit="1" customWidth="1"/>
    <col min="14958" max="15191" width="9.140625" style="66"/>
    <col min="15192" max="15192" width="9.140625" style="66" bestFit="1" customWidth="1"/>
    <col min="15193" max="15193" width="84.140625" style="66" customWidth="1"/>
    <col min="15194" max="15194" width="16.42578125" style="66" customWidth="1"/>
    <col min="15195" max="15195" width="8.140625" style="66" customWidth="1"/>
    <col min="15196" max="15196" width="17.5703125" style="66" bestFit="1" customWidth="1"/>
    <col min="15197" max="15197" width="14.28515625" style="66" customWidth="1"/>
    <col min="15198" max="15198" width="21.28515625" style="66" customWidth="1"/>
    <col min="15199" max="15200" width="21.7109375" style="66" bestFit="1" customWidth="1"/>
    <col min="15201" max="15201" width="24" style="66" bestFit="1" customWidth="1"/>
    <col min="15202" max="15205" width="25.42578125" style="66" customWidth="1"/>
    <col min="15206" max="15206" width="24.42578125" style="66" bestFit="1" customWidth="1"/>
    <col min="15207" max="15207" width="25.42578125" style="66" bestFit="1" customWidth="1"/>
    <col min="15208" max="15208" width="24.42578125" style="66" bestFit="1" customWidth="1"/>
    <col min="15209" max="15209" width="25.42578125" style="66" bestFit="1" customWidth="1"/>
    <col min="15210" max="15210" width="24.42578125" style="66" bestFit="1" customWidth="1"/>
    <col min="15211" max="15211" width="25.42578125" style="66" bestFit="1" customWidth="1"/>
    <col min="15212" max="15212" width="24.42578125" style="66" bestFit="1" customWidth="1"/>
    <col min="15213" max="15213" width="25.42578125" style="66" bestFit="1" customWidth="1"/>
    <col min="15214" max="15447" width="9.140625" style="66"/>
    <col min="15448" max="15448" width="9.140625" style="66" bestFit="1" customWidth="1"/>
    <col min="15449" max="15449" width="84.140625" style="66" customWidth="1"/>
    <col min="15450" max="15450" width="16.42578125" style="66" customWidth="1"/>
    <col min="15451" max="15451" width="8.140625" style="66" customWidth="1"/>
    <col min="15452" max="15452" width="17.5703125" style="66" bestFit="1" customWidth="1"/>
    <col min="15453" max="15453" width="14.28515625" style="66" customWidth="1"/>
    <col min="15454" max="15454" width="21.28515625" style="66" customWidth="1"/>
    <col min="15455" max="15456" width="21.7109375" style="66" bestFit="1" customWidth="1"/>
    <col min="15457" max="15457" width="24" style="66" bestFit="1" customWidth="1"/>
    <col min="15458" max="15461" width="25.42578125" style="66" customWidth="1"/>
    <col min="15462" max="15462" width="24.42578125" style="66" bestFit="1" customWidth="1"/>
    <col min="15463" max="15463" width="25.42578125" style="66" bestFit="1" customWidth="1"/>
    <col min="15464" max="15464" width="24.42578125" style="66" bestFit="1" customWidth="1"/>
    <col min="15465" max="15465" width="25.42578125" style="66" bestFit="1" customWidth="1"/>
    <col min="15466" max="15466" width="24.42578125" style="66" bestFit="1" customWidth="1"/>
    <col min="15467" max="15467" width="25.42578125" style="66" bestFit="1" customWidth="1"/>
    <col min="15468" max="15468" width="24.42578125" style="66" bestFit="1" customWidth="1"/>
    <col min="15469" max="15469" width="25.42578125" style="66" bestFit="1" customWidth="1"/>
    <col min="15470" max="15703" width="9.140625" style="66"/>
    <col min="15704" max="15704" width="9.140625" style="66" bestFit="1" customWidth="1"/>
    <col min="15705" max="15705" width="84.140625" style="66" customWidth="1"/>
    <col min="15706" max="15706" width="16.42578125" style="66" customWidth="1"/>
    <col min="15707" max="15707" width="8.140625" style="66" customWidth="1"/>
    <col min="15708" max="15708" width="17.5703125" style="66" bestFit="1" customWidth="1"/>
    <col min="15709" max="15709" width="14.28515625" style="66" customWidth="1"/>
    <col min="15710" max="15710" width="21.28515625" style="66" customWidth="1"/>
    <col min="15711" max="15712" width="21.7109375" style="66" bestFit="1" customWidth="1"/>
    <col min="15713" max="15713" width="24" style="66" bestFit="1" customWidth="1"/>
    <col min="15714" max="15717" width="25.42578125" style="66" customWidth="1"/>
    <col min="15718" max="15718" width="24.42578125" style="66" bestFit="1" customWidth="1"/>
    <col min="15719" max="15719" width="25.42578125" style="66" bestFit="1" customWidth="1"/>
    <col min="15720" max="15720" width="24.42578125" style="66" bestFit="1" customWidth="1"/>
    <col min="15721" max="15721" width="25.42578125" style="66" bestFit="1" customWidth="1"/>
    <col min="15722" max="15722" width="24.42578125" style="66" bestFit="1" customWidth="1"/>
    <col min="15723" max="15723" width="25.42578125" style="66" bestFit="1" customWidth="1"/>
    <col min="15724" max="15724" width="24.42578125" style="66" bestFit="1" customWidth="1"/>
    <col min="15725" max="15725" width="25.42578125" style="66" bestFit="1" customWidth="1"/>
    <col min="15726" max="15959" width="9.140625" style="66"/>
    <col min="15960" max="15960" width="9.140625" style="66" bestFit="1" customWidth="1"/>
    <col min="15961" max="15961" width="84.140625" style="66" customWidth="1"/>
    <col min="15962" max="15962" width="16.42578125" style="66" customWidth="1"/>
    <col min="15963" max="15963" width="8.140625" style="66" customWidth="1"/>
    <col min="15964" max="15964" width="17.5703125" style="66" bestFit="1" customWidth="1"/>
    <col min="15965" max="15965" width="14.28515625" style="66" customWidth="1"/>
    <col min="15966" max="15966" width="21.28515625" style="66" customWidth="1"/>
    <col min="15967" max="15968" width="21.7109375" style="66" bestFit="1" customWidth="1"/>
    <col min="15969" max="15969" width="24" style="66" bestFit="1" customWidth="1"/>
    <col min="15970" max="15973" width="25.42578125" style="66" customWidth="1"/>
    <col min="15974" max="15974" width="24.42578125" style="66" bestFit="1" customWidth="1"/>
    <col min="15975" max="15975" width="25.42578125" style="66" bestFit="1" customWidth="1"/>
    <col min="15976" max="15976" width="24.42578125" style="66" bestFit="1" customWidth="1"/>
    <col min="15977" max="15977" width="25.42578125" style="66" bestFit="1" customWidth="1"/>
    <col min="15978" max="15978" width="24.42578125" style="66" bestFit="1" customWidth="1"/>
    <col min="15979" max="15979" width="25.42578125" style="66" bestFit="1" customWidth="1"/>
    <col min="15980" max="15980" width="24.42578125" style="66" bestFit="1" customWidth="1"/>
    <col min="15981" max="15981" width="25.42578125" style="66" bestFit="1" customWidth="1"/>
    <col min="15982" max="16384" width="9.140625" style="66"/>
  </cols>
  <sheetData>
    <row r="1" spans="1:6" s="70" customFormat="1" x14ac:dyDescent="0.3">
      <c r="A1" s="103"/>
      <c r="B1" s="103"/>
      <c r="C1" s="103"/>
      <c r="D1" s="103"/>
      <c r="E1" s="103"/>
      <c r="F1" s="103"/>
    </row>
    <row r="2" spans="1:6" s="70" customFormat="1" x14ac:dyDescent="0.2">
      <c r="A2" s="104" t="s">
        <v>31</v>
      </c>
      <c r="B2" s="104"/>
      <c r="C2" s="104"/>
      <c r="D2" s="104"/>
      <c r="E2" s="104"/>
      <c r="F2" s="104"/>
    </row>
    <row r="3" spans="1:6" s="70" customFormat="1" x14ac:dyDescent="0.3">
      <c r="A3" s="105"/>
      <c r="B3" s="105"/>
      <c r="C3" s="105"/>
      <c r="D3" s="105"/>
      <c r="E3" s="105"/>
      <c r="F3" s="72"/>
    </row>
    <row r="4" spans="1:6" s="70" customFormat="1" x14ac:dyDescent="0.2">
      <c r="A4" s="105" t="s">
        <v>32</v>
      </c>
      <c r="B4" s="105"/>
      <c r="C4" s="105"/>
      <c r="D4" s="105"/>
      <c r="E4" s="105"/>
      <c r="F4" s="105"/>
    </row>
    <row r="5" spans="1:6" s="70" customFormat="1" x14ac:dyDescent="0.3">
      <c r="A5" s="105"/>
      <c r="B5" s="105"/>
      <c r="C5" s="105"/>
      <c r="D5" s="105"/>
      <c r="E5" s="105"/>
      <c r="F5" s="72"/>
    </row>
    <row r="6" spans="1:6" s="70" customFormat="1" x14ac:dyDescent="0.2">
      <c r="A6" s="105" t="s">
        <v>33</v>
      </c>
      <c r="B6" s="105"/>
      <c r="C6" s="105"/>
      <c r="D6" s="105"/>
      <c r="E6" s="105"/>
      <c r="F6" s="105"/>
    </row>
    <row r="7" spans="1:6" s="70" customFormat="1" x14ac:dyDescent="0.2">
      <c r="A7" s="105" t="s">
        <v>34</v>
      </c>
      <c r="B7" s="105"/>
      <c r="C7" s="105"/>
      <c r="D7" s="105"/>
      <c r="E7" s="105"/>
      <c r="F7" s="105"/>
    </row>
    <row r="8" spans="1:6" s="70" customFormat="1" x14ac:dyDescent="0.2">
      <c r="A8" s="105" t="s">
        <v>35</v>
      </c>
      <c r="B8" s="105"/>
      <c r="C8" s="105"/>
      <c r="D8" s="105"/>
      <c r="E8" s="105"/>
      <c r="F8" s="105"/>
    </row>
    <row r="9" spans="1:6" s="70" customFormat="1" x14ac:dyDescent="0.2">
      <c r="A9" s="105" t="s">
        <v>36</v>
      </c>
      <c r="B9" s="105"/>
      <c r="C9" s="105"/>
      <c r="D9" s="105"/>
      <c r="E9" s="105"/>
      <c r="F9" s="105"/>
    </row>
    <row r="10" spans="1:6" s="70" customFormat="1" x14ac:dyDescent="0.2">
      <c r="A10" s="105" t="s">
        <v>37</v>
      </c>
      <c r="B10" s="105"/>
      <c r="C10" s="105"/>
      <c r="D10" s="105"/>
      <c r="E10" s="105"/>
      <c r="F10" s="105"/>
    </row>
    <row r="11" spans="1:6" s="70" customFormat="1" x14ac:dyDescent="0.2">
      <c r="A11" s="105" t="s">
        <v>38</v>
      </c>
      <c r="B11" s="105"/>
      <c r="C11" s="105"/>
      <c r="D11" s="105"/>
      <c r="E11" s="105"/>
      <c r="F11" s="105"/>
    </row>
    <row r="12" spans="1:6" s="70" customFormat="1" x14ac:dyDescent="0.2">
      <c r="A12" s="105" t="s">
        <v>39</v>
      </c>
      <c r="B12" s="105"/>
      <c r="C12" s="105"/>
      <c r="D12" s="105"/>
      <c r="E12" s="105"/>
      <c r="F12" s="105"/>
    </row>
    <row r="13" spans="1:6" s="70" customFormat="1" x14ac:dyDescent="0.2">
      <c r="A13" s="105" t="s">
        <v>40</v>
      </c>
      <c r="B13" s="105"/>
      <c r="C13" s="105"/>
      <c r="D13" s="105"/>
      <c r="E13" s="105"/>
      <c r="F13" s="105"/>
    </row>
    <row r="14" spans="1:6" s="70" customFormat="1" x14ac:dyDescent="0.2">
      <c r="A14" s="105" t="s">
        <v>41</v>
      </c>
      <c r="B14" s="105"/>
      <c r="C14" s="105"/>
      <c r="D14" s="105"/>
      <c r="E14" s="105"/>
      <c r="F14" s="105"/>
    </row>
    <row r="15" spans="1:6" s="70" customFormat="1" x14ac:dyDescent="0.2">
      <c r="A15" s="105" t="s">
        <v>42</v>
      </c>
      <c r="B15" s="105"/>
      <c r="C15" s="105"/>
      <c r="D15" s="105"/>
      <c r="E15" s="105"/>
      <c r="F15" s="105"/>
    </row>
    <row r="16" spans="1:6" s="70" customFormat="1" x14ac:dyDescent="0.2">
      <c r="A16" s="105"/>
      <c r="B16" s="105"/>
      <c r="C16" s="105"/>
      <c r="D16" s="105"/>
      <c r="E16" s="105"/>
      <c r="F16" s="105"/>
    </row>
    <row r="17" spans="1:11" s="70" customFormat="1" x14ac:dyDescent="0.2">
      <c r="A17" s="105" t="s">
        <v>43</v>
      </c>
      <c r="B17" s="105"/>
      <c r="C17" s="105"/>
      <c r="D17" s="105"/>
      <c r="E17" s="105"/>
      <c r="F17" s="105"/>
    </row>
    <row r="20" spans="1:11" s="6" customFormat="1" x14ac:dyDescent="0.25">
      <c r="A20" s="1" t="s">
        <v>0</v>
      </c>
      <c r="B20" s="2" t="s">
        <v>1</v>
      </c>
      <c r="C20" s="3"/>
      <c r="D20" s="4"/>
      <c r="E20" s="5"/>
      <c r="F20" s="5"/>
    </row>
    <row r="21" spans="1:11" s="6" customFormat="1" ht="24.75" customHeight="1" x14ac:dyDescent="0.25">
      <c r="A21" s="7" t="s">
        <v>2</v>
      </c>
      <c r="B21" s="2" t="s">
        <v>30</v>
      </c>
      <c r="C21" s="3"/>
      <c r="D21" s="4"/>
      <c r="E21" s="115"/>
      <c r="F21" s="115"/>
    </row>
    <row r="22" spans="1:11" s="6" customFormat="1" ht="20.25" customHeight="1" x14ac:dyDescent="0.25">
      <c r="B22" s="8"/>
      <c r="C22" s="3"/>
      <c r="D22" s="4"/>
      <c r="E22" s="111"/>
      <c r="F22" s="111"/>
    </row>
    <row r="23" spans="1:11" s="6" customFormat="1" ht="21" thickBot="1" x14ac:dyDescent="0.3">
      <c r="A23" s="5"/>
      <c r="C23" s="3"/>
      <c r="D23" s="71"/>
      <c r="E23" s="110" t="s">
        <v>3</v>
      </c>
      <c r="F23" s="110"/>
    </row>
    <row r="24" spans="1:11" s="6" customFormat="1" ht="20.25" customHeight="1" thickTop="1" x14ac:dyDescent="0.25">
      <c r="A24" s="106" t="s">
        <v>4</v>
      </c>
      <c r="B24" s="106" t="s">
        <v>5</v>
      </c>
      <c r="C24" s="107" t="s">
        <v>6</v>
      </c>
      <c r="D24" s="108" t="s">
        <v>7</v>
      </c>
      <c r="E24" s="116" t="s">
        <v>8</v>
      </c>
      <c r="F24" s="117"/>
      <c r="G24" s="112" t="s">
        <v>49</v>
      </c>
      <c r="H24" s="113"/>
      <c r="I24" s="113"/>
      <c r="J24" s="113"/>
      <c r="K24" s="114"/>
    </row>
    <row r="25" spans="1:11" s="11" customFormat="1" x14ac:dyDescent="0.25">
      <c r="A25" s="106"/>
      <c r="B25" s="106"/>
      <c r="C25" s="107"/>
      <c r="D25" s="109"/>
      <c r="E25" s="9" t="s">
        <v>10</v>
      </c>
      <c r="F25" s="10" t="s">
        <v>9</v>
      </c>
      <c r="G25" s="73" t="s">
        <v>45</v>
      </c>
      <c r="H25" s="34" t="s">
        <v>46</v>
      </c>
      <c r="I25" s="34" t="s">
        <v>47</v>
      </c>
      <c r="J25" s="34" t="s">
        <v>48</v>
      </c>
      <c r="K25" s="74" t="s">
        <v>9</v>
      </c>
    </row>
    <row r="26" spans="1:11" s="18" customFormat="1" x14ac:dyDescent="0.3">
      <c r="A26" s="12"/>
      <c r="B26" s="13" t="s">
        <v>11</v>
      </c>
      <c r="C26" s="14"/>
      <c r="D26" s="15"/>
      <c r="E26" s="17"/>
      <c r="F26" s="16" t="s">
        <v>24</v>
      </c>
      <c r="G26" s="75"/>
      <c r="H26" s="76"/>
      <c r="I26" s="76"/>
      <c r="J26" s="76"/>
      <c r="K26" s="77"/>
    </row>
    <row r="27" spans="1:11" s="11" customFormat="1" ht="15" customHeight="1" x14ac:dyDescent="0.3">
      <c r="A27" s="19"/>
      <c r="B27" s="20"/>
      <c r="C27" s="21"/>
      <c r="D27" s="22"/>
      <c r="E27" s="23"/>
      <c r="F27" s="24"/>
      <c r="G27" s="73"/>
      <c r="H27" s="34"/>
      <c r="I27" s="34"/>
      <c r="J27" s="34"/>
      <c r="K27" s="74"/>
    </row>
    <row r="28" spans="1:11" s="31" customFormat="1" x14ac:dyDescent="0.3">
      <c r="A28" s="25"/>
      <c r="B28" s="26"/>
      <c r="C28" s="27"/>
      <c r="D28" s="28"/>
      <c r="E28" s="29"/>
      <c r="F28" s="30">
        <f>SUM(F29:F49)</f>
        <v>276200.00073899998</v>
      </c>
      <c r="G28" s="78"/>
      <c r="H28" s="79"/>
      <c r="I28" s="79"/>
      <c r="J28" s="79"/>
      <c r="K28" s="80"/>
    </row>
    <row r="29" spans="1:11" s="11" customFormat="1" ht="15" customHeight="1" x14ac:dyDescent="0.3">
      <c r="A29" s="32"/>
      <c r="B29" s="20"/>
      <c r="C29" s="21"/>
      <c r="D29" s="22" t="s">
        <v>24</v>
      </c>
      <c r="E29" s="23"/>
      <c r="F29" s="24" t="s">
        <v>24</v>
      </c>
      <c r="G29" s="73"/>
      <c r="H29" s="34"/>
      <c r="I29" s="34"/>
      <c r="J29" s="34"/>
      <c r="K29" s="74"/>
    </row>
    <row r="30" spans="1:11" s="11" customFormat="1" x14ac:dyDescent="0.3">
      <c r="A30" s="32"/>
      <c r="B30" s="33" t="s">
        <v>12</v>
      </c>
      <c r="C30" s="21"/>
      <c r="D30" s="22"/>
      <c r="E30" s="23"/>
      <c r="F30" s="24"/>
      <c r="G30" s="73"/>
      <c r="H30" s="34"/>
      <c r="I30" s="34"/>
      <c r="J30" s="34"/>
      <c r="K30" s="74"/>
    </row>
    <row r="31" spans="1:11" s="11" customFormat="1" ht="141.75" x14ac:dyDescent="0.3">
      <c r="A31" s="34"/>
      <c r="B31" s="35" t="s">
        <v>13</v>
      </c>
      <c r="C31" s="21"/>
      <c r="D31" s="22"/>
      <c r="E31" s="23"/>
      <c r="F31" s="24"/>
      <c r="G31" s="73"/>
      <c r="H31" s="34"/>
      <c r="I31" s="34"/>
      <c r="J31" s="81"/>
      <c r="K31" s="74"/>
    </row>
    <row r="32" spans="1:11" s="11" customFormat="1" x14ac:dyDescent="0.3">
      <c r="A32" s="34"/>
      <c r="B32" s="35"/>
      <c r="C32" s="21"/>
      <c r="D32" s="36"/>
      <c r="E32" s="23"/>
      <c r="F32" s="24"/>
      <c r="G32" s="73"/>
      <c r="H32" s="34"/>
      <c r="I32" s="34"/>
      <c r="J32" s="81"/>
      <c r="K32" s="74"/>
    </row>
    <row r="33" spans="1:11" s="42" customFormat="1" ht="40.5" x14ac:dyDescent="0.25">
      <c r="A33" s="32">
        <v>1</v>
      </c>
      <c r="B33" s="37" t="s">
        <v>26</v>
      </c>
      <c r="C33" s="38" t="s">
        <v>14</v>
      </c>
      <c r="D33" s="39">
        <v>1</v>
      </c>
      <c r="E33" s="41">
        <f>174900*0.89646219</f>
        <v>156791.237031</v>
      </c>
      <c r="F33" s="40">
        <f>+D33*E33</f>
        <v>156791.237031</v>
      </c>
      <c r="G33" s="82">
        <v>0.8</v>
      </c>
      <c r="H33" s="83">
        <f>+I33-G33</f>
        <v>0.19999999999999996</v>
      </c>
      <c r="I33" s="99">
        <f>+J33*D33</f>
        <v>1</v>
      </c>
      <c r="J33" s="98">
        <v>1</v>
      </c>
      <c r="K33" s="85">
        <f>+J33*F33</f>
        <v>156791.237031</v>
      </c>
    </row>
    <row r="34" spans="1:11" s="42" customFormat="1" x14ac:dyDescent="0.25">
      <c r="A34" s="32"/>
      <c r="B34" s="37"/>
      <c r="C34" s="38"/>
      <c r="D34" s="43"/>
      <c r="E34" s="41"/>
      <c r="F34" s="40"/>
      <c r="G34" s="82"/>
      <c r="H34" s="86"/>
      <c r="I34" s="99"/>
      <c r="J34" s="98"/>
      <c r="K34" s="87"/>
    </row>
    <row r="35" spans="1:11" s="42" customFormat="1" ht="40.5" x14ac:dyDescent="0.25">
      <c r="A35" s="32">
        <v>2</v>
      </c>
      <c r="B35" s="37" t="s">
        <v>27</v>
      </c>
      <c r="C35" s="38" t="s">
        <v>14</v>
      </c>
      <c r="D35" s="39">
        <v>1</v>
      </c>
      <c r="E35" s="44">
        <f>98900*0.89646219</f>
        <v>88660.110591000004</v>
      </c>
      <c r="F35" s="40">
        <f>+D35*E35</f>
        <v>88660.110591000004</v>
      </c>
      <c r="G35" s="82">
        <v>0.8</v>
      </c>
      <c r="H35" s="83">
        <f>+I35-G35</f>
        <v>0.19999999999999996</v>
      </c>
      <c r="I35" s="101">
        <f>+J35*D35</f>
        <v>1</v>
      </c>
      <c r="J35" s="98">
        <v>1</v>
      </c>
      <c r="K35" s="85">
        <f>+J35*F35</f>
        <v>88660.110591000004</v>
      </c>
    </row>
    <row r="36" spans="1:11" s="42" customFormat="1" x14ac:dyDescent="0.25">
      <c r="A36" s="32"/>
      <c r="B36" s="37"/>
      <c r="C36" s="38"/>
      <c r="D36" s="46"/>
      <c r="E36" s="44"/>
      <c r="F36" s="45"/>
      <c r="G36" s="82"/>
      <c r="H36" s="86"/>
      <c r="I36" s="99"/>
      <c r="J36" s="98"/>
      <c r="K36" s="87"/>
    </row>
    <row r="37" spans="1:11" s="42" customFormat="1" x14ac:dyDescent="0.25">
      <c r="A37" s="48"/>
      <c r="B37" s="35" t="s">
        <v>25</v>
      </c>
      <c r="C37" s="38"/>
      <c r="D37" s="43"/>
      <c r="E37" s="44"/>
      <c r="F37" s="45"/>
      <c r="G37" s="82"/>
      <c r="H37" s="86"/>
      <c r="I37" s="99"/>
      <c r="J37" s="98"/>
      <c r="K37" s="87"/>
    </row>
    <row r="38" spans="1:11" s="42" customFormat="1" ht="60.75" x14ac:dyDescent="0.25">
      <c r="A38" s="32"/>
      <c r="B38" s="47" t="s">
        <v>44</v>
      </c>
      <c r="C38" s="38"/>
      <c r="D38" s="43"/>
      <c r="E38" s="44"/>
      <c r="F38" s="45"/>
      <c r="G38" s="82"/>
      <c r="H38" s="86"/>
      <c r="I38" s="99"/>
      <c r="J38" s="98"/>
      <c r="K38" s="87"/>
    </row>
    <row r="39" spans="1:11" s="42" customFormat="1" x14ac:dyDescent="0.25">
      <c r="A39" s="32"/>
      <c r="B39" s="47"/>
      <c r="C39" s="38"/>
      <c r="D39" s="43"/>
      <c r="E39" s="44"/>
      <c r="F39" s="45"/>
      <c r="G39" s="82"/>
      <c r="H39" s="86"/>
      <c r="I39" s="99"/>
      <c r="J39" s="98"/>
      <c r="K39" s="87"/>
    </row>
    <row r="40" spans="1:11" s="42" customFormat="1" x14ac:dyDescent="0.25">
      <c r="A40" s="32">
        <v>3</v>
      </c>
      <c r="B40" s="47" t="s">
        <v>17</v>
      </c>
      <c r="C40" s="38" t="s">
        <v>18</v>
      </c>
      <c r="D40" s="39">
        <v>73</v>
      </c>
      <c r="E40" s="44">
        <f>230*0.89646219</f>
        <v>206.18630370000002</v>
      </c>
      <c r="F40" s="40">
        <f>+D40*E40</f>
        <v>15051.600170100002</v>
      </c>
      <c r="G40" s="82">
        <v>59.938766999999999</v>
      </c>
      <c r="H40" s="83">
        <f>+I40-G40</f>
        <v>13.061233000000001</v>
      </c>
      <c r="I40" s="99">
        <f>+J40*D40</f>
        <v>73</v>
      </c>
      <c r="J40" s="98">
        <v>1</v>
      </c>
      <c r="K40" s="85">
        <f>+J40*F40</f>
        <v>15051.600170100002</v>
      </c>
    </row>
    <row r="41" spans="1:11" s="42" customFormat="1" x14ac:dyDescent="0.25">
      <c r="A41" s="32"/>
      <c r="B41" s="47"/>
      <c r="C41" s="38"/>
      <c r="D41" s="43"/>
      <c r="E41" s="44"/>
      <c r="F41" s="45"/>
      <c r="G41" s="82"/>
      <c r="H41" s="86"/>
      <c r="I41" s="99"/>
      <c r="J41" s="98"/>
      <c r="K41" s="87"/>
    </row>
    <row r="42" spans="1:11" s="42" customFormat="1" x14ac:dyDescent="0.25">
      <c r="A42" s="32">
        <v>4</v>
      </c>
      <c r="B42" s="47" t="s">
        <v>20</v>
      </c>
      <c r="C42" s="38" t="s">
        <v>18</v>
      </c>
      <c r="D42" s="39">
        <v>37</v>
      </c>
      <c r="E42" s="44">
        <f>230*0.89646219</f>
        <v>206.18630370000002</v>
      </c>
      <c r="F42" s="40">
        <f>+D42*E42</f>
        <v>7628.8932369000013</v>
      </c>
      <c r="G42" s="82">
        <v>30.543500000000002</v>
      </c>
      <c r="H42" s="83">
        <f>+I42-G42</f>
        <v>6.4564999999999984</v>
      </c>
      <c r="I42" s="99">
        <f>+J42*D42</f>
        <v>37</v>
      </c>
      <c r="J42" s="98">
        <v>1</v>
      </c>
      <c r="K42" s="85">
        <f>+J42*F42</f>
        <v>7628.8932369000013</v>
      </c>
    </row>
    <row r="43" spans="1:11" s="42" customFormat="1" x14ac:dyDescent="0.25">
      <c r="A43" s="32"/>
      <c r="B43" s="47"/>
      <c r="C43" s="38"/>
      <c r="D43" s="46"/>
      <c r="E43" s="41"/>
      <c r="F43" s="40"/>
      <c r="G43" s="82"/>
      <c r="H43" s="86"/>
      <c r="I43" s="99"/>
      <c r="J43" s="98"/>
      <c r="K43" s="87"/>
    </row>
    <row r="44" spans="1:11" s="42" customFormat="1" ht="21" customHeight="1" x14ac:dyDescent="0.25">
      <c r="A44" s="32"/>
      <c r="B44" s="35" t="s">
        <v>28</v>
      </c>
      <c r="C44" s="38"/>
      <c r="D44" s="46"/>
      <c r="E44" s="41"/>
      <c r="F44" s="40"/>
      <c r="G44" s="82"/>
      <c r="H44" s="86"/>
      <c r="I44" s="99"/>
      <c r="J44" s="98"/>
      <c r="K44" s="87"/>
    </row>
    <row r="45" spans="1:11" s="42" customFormat="1" x14ac:dyDescent="0.25">
      <c r="A45" s="48">
        <v>5</v>
      </c>
      <c r="B45" s="47" t="s">
        <v>29</v>
      </c>
      <c r="C45" s="38" t="s">
        <v>14</v>
      </c>
      <c r="D45" s="39">
        <v>3</v>
      </c>
      <c r="E45" s="41">
        <f>3000*0.89646219</f>
        <v>2689.3865700000001</v>
      </c>
      <c r="F45" s="40">
        <f>+D45*E45</f>
        <v>8068.1597099999999</v>
      </c>
      <c r="G45" s="82">
        <v>2.4765000000000001</v>
      </c>
      <c r="H45" s="83">
        <f>+I45-G45</f>
        <v>0.52349999999999985</v>
      </c>
      <c r="I45" s="99">
        <f>+J45*D45</f>
        <v>3</v>
      </c>
      <c r="J45" s="98">
        <v>1</v>
      </c>
      <c r="K45" s="85">
        <f>+J45*F45</f>
        <v>8068.1597099999999</v>
      </c>
    </row>
    <row r="46" spans="1:11" s="42" customFormat="1" x14ac:dyDescent="0.25">
      <c r="A46" s="32"/>
      <c r="B46" s="47"/>
      <c r="C46" s="38"/>
      <c r="D46" s="43"/>
      <c r="E46" s="41"/>
      <c r="F46" s="40"/>
      <c r="G46" s="82"/>
      <c r="H46" s="86"/>
      <c r="I46" s="99"/>
      <c r="J46" s="98"/>
      <c r="K46" s="87"/>
    </row>
    <row r="47" spans="1:11" s="42" customFormat="1" x14ac:dyDescent="0.25">
      <c r="A47" s="32">
        <v>6</v>
      </c>
      <c r="B47" s="47" t="s">
        <v>15</v>
      </c>
      <c r="C47" s="38" t="s">
        <v>14</v>
      </c>
      <c r="D47" s="39">
        <v>1</v>
      </c>
      <c r="E47" s="44" t="s">
        <v>16</v>
      </c>
      <c r="F47" s="40" t="s">
        <v>16</v>
      </c>
      <c r="G47" s="82">
        <v>1</v>
      </c>
      <c r="H47" s="83">
        <f>+I47-G47</f>
        <v>0</v>
      </c>
      <c r="I47" s="99">
        <v>1</v>
      </c>
      <c r="J47" s="98">
        <v>0.6</v>
      </c>
      <c r="K47" s="85" t="s">
        <v>16</v>
      </c>
    </row>
    <row r="48" spans="1:11" s="42" customFormat="1" x14ac:dyDescent="0.25">
      <c r="A48" s="32"/>
      <c r="B48" s="47"/>
      <c r="C48" s="38"/>
      <c r="D48" s="43"/>
      <c r="E48" s="41"/>
      <c r="F48" s="40"/>
      <c r="G48" s="82"/>
      <c r="H48" s="86"/>
      <c r="I48" s="86"/>
      <c r="J48" s="84"/>
      <c r="K48" s="87"/>
    </row>
    <row r="49" spans="1:21" s="11" customFormat="1" ht="15" customHeight="1" x14ac:dyDescent="0.3">
      <c r="A49" s="49"/>
      <c r="B49" s="50"/>
      <c r="C49" s="51"/>
      <c r="D49" s="52" t="s">
        <v>24</v>
      </c>
      <c r="E49" s="53"/>
      <c r="F49" s="54" t="s">
        <v>24</v>
      </c>
      <c r="G49" s="88"/>
      <c r="H49" s="50"/>
      <c r="I49" s="89"/>
      <c r="J49" s="90" t="s">
        <v>24</v>
      </c>
      <c r="K49" s="54" t="s">
        <v>24</v>
      </c>
    </row>
    <row r="50" spans="1:21" s="11" customFormat="1" ht="15" customHeight="1" x14ac:dyDescent="0.3">
      <c r="A50" s="32"/>
      <c r="B50" s="33" t="s">
        <v>21</v>
      </c>
      <c r="C50" s="21"/>
      <c r="D50" s="22"/>
      <c r="E50" s="55"/>
      <c r="F50" s="56"/>
      <c r="G50" s="32"/>
      <c r="H50" s="33" t="s">
        <v>21</v>
      </c>
      <c r="I50" s="21"/>
      <c r="J50" s="22"/>
      <c r="K50" s="56"/>
    </row>
    <row r="51" spans="1:21" s="11" customFormat="1" ht="15" customHeight="1" x14ac:dyDescent="0.3">
      <c r="A51" s="32"/>
      <c r="B51" s="20"/>
      <c r="C51" s="21"/>
      <c r="D51" s="22"/>
      <c r="E51" s="55"/>
      <c r="F51" s="56"/>
      <c r="G51" s="32"/>
      <c r="H51" s="20"/>
      <c r="I51" s="21"/>
      <c r="J51" s="22"/>
      <c r="K51" s="56"/>
      <c r="U51" s="100">
        <v>44218</v>
      </c>
    </row>
    <row r="52" spans="1:21" s="11" customFormat="1" x14ac:dyDescent="0.3">
      <c r="A52" s="32" t="s">
        <v>22</v>
      </c>
      <c r="B52" s="33" t="s">
        <v>11</v>
      </c>
      <c r="C52" s="21"/>
      <c r="D52" s="22"/>
      <c r="E52" s="55"/>
      <c r="F52" s="56"/>
      <c r="G52" s="58" t="s">
        <v>22</v>
      </c>
      <c r="H52" s="33" t="s">
        <v>11</v>
      </c>
      <c r="I52" s="21"/>
      <c r="J52" s="22"/>
      <c r="K52" s="56"/>
      <c r="U52" s="100">
        <f>U51+44</f>
        <v>44262</v>
      </c>
    </row>
    <row r="53" spans="1:21" s="11" customFormat="1" x14ac:dyDescent="0.3">
      <c r="A53" s="32">
        <v>1</v>
      </c>
      <c r="B53" s="20" t="s">
        <v>11</v>
      </c>
      <c r="C53" s="21"/>
      <c r="D53" s="22"/>
      <c r="E53" s="57" t="s">
        <v>19</v>
      </c>
      <c r="F53" s="24">
        <f>+F28</f>
        <v>276200.00073899998</v>
      </c>
      <c r="G53" s="58">
        <v>1</v>
      </c>
      <c r="H53" s="20" t="s">
        <v>11</v>
      </c>
      <c r="I53" s="21"/>
      <c r="J53" s="22"/>
      <c r="K53" s="24">
        <f>+L28</f>
        <v>0</v>
      </c>
    </row>
    <row r="54" spans="1:21" s="11" customFormat="1" ht="15" customHeight="1" x14ac:dyDescent="0.3">
      <c r="A54" s="32"/>
      <c r="B54" s="20"/>
      <c r="C54" s="21"/>
      <c r="D54" s="22"/>
      <c r="E54" s="55"/>
      <c r="F54" s="56"/>
      <c r="G54" s="32"/>
      <c r="H54" s="20"/>
      <c r="I54" s="21"/>
      <c r="J54" s="22"/>
      <c r="K54" s="56"/>
    </row>
    <row r="55" spans="1:21" s="11" customFormat="1" ht="15" customHeight="1" thickBot="1" x14ac:dyDescent="0.35">
      <c r="A55" s="58"/>
      <c r="B55" s="20"/>
      <c r="C55" s="21"/>
      <c r="D55" s="22" t="s">
        <v>24</v>
      </c>
      <c r="E55" s="59"/>
      <c r="F55" s="56" t="s">
        <v>24</v>
      </c>
      <c r="G55" s="58"/>
      <c r="H55" s="20"/>
      <c r="I55" s="21"/>
      <c r="J55" s="22" t="s">
        <v>24</v>
      </c>
      <c r="K55" s="56" t="s">
        <v>24</v>
      </c>
    </row>
    <row r="56" spans="1:21" x14ac:dyDescent="0.3">
      <c r="A56" s="60"/>
      <c r="B56" s="61" t="s">
        <v>23</v>
      </c>
      <c r="C56" s="62"/>
      <c r="D56" s="63"/>
      <c r="E56" s="64"/>
      <c r="F56" s="65">
        <f>+F53</f>
        <v>276200.00073899998</v>
      </c>
      <c r="G56" s="60"/>
      <c r="H56" s="61" t="s">
        <v>23</v>
      </c>
      <c r="I56" s="62"/>
      <c r="J56" s="63"/>
      <c r="K56" s="65">
        <f>SUM(K30:K49)</f>
        <v>276200.00073899998</v>
      </c>
    </row>
    <row r="57" spans="1:21" x14ac:dyDescent="0.3">
      <c r="A57" s="128"/>
      <c r="B57" s="129"/>
      <c r="C57" s="130"/>
      <c r="D57" s="131"/>
      <c r="E57" s="132"/>
      <c r="F57" s="133"/>
      <c r="G57" s="128"/>
      <c r="H57" s="129"/>
      <c r="I57" s="130"/>
      <c r="J57" s="131" t="s">
        <v>62</v>
      </c>
      <c r="K57" s="133">
        <f>VO!K22</f>
        <v>36196.494195300002</v>
      </c>
    </row>
    <row r="58" spans="1:21" x14ac:dyDescent="0.3">
      <c r="J58" s="92">
        <v>-0.05</v>
      </c>
      <c r="K58" s="91">
        <f>-(K56+K57)*0.05</f>
        <v>-15619.824746714999</v>
      </c>
    </row>
    <row r="59" spans="1:21" x14ac:dyDescent="0.3">
      <c r="K59" s="93">
        <f>SUM(K56:K58)</f>
        <v>296776.67018758494</v>
      </c>
    </row>
    <row r="60" spans="1:21" x14ac:dyDescent="0.3">
      <c r="J60" s="94" t="s">
        <v>50</v>
      </c>
      <c r="K60" s="95">
        <v>55240</v>
      </c>
    </row>
    <row r="61" spans="1:21" x14ac:dyDescent="0.3">
      <c r="K61" s="93">
        <f>SUM(K59:K60)</f>
        <v>352016.67018758494</v>
      </c>
    </row>
    <row r="62" spans="1:21" x14ac:dyDescent="0.3">
      <c r="J62" s="94" t="s">
        <v>51</v>
      </c>
      <c r="K62" s="102">
        <v>-210593.67</v>
      </c>
    </row>
    <row r="63" spans="1:21" x14ac:dyDescent="0.3">
      <c r="E63" s="97"/>
      <c r="J63" s="94" t="s">
        <v>52</v>
      </c>
      <c r="K63" s="95">
        <v>-55240</v>
      </c>
    </row>
    <row r="64" spans="1:21" ht="21" thickBot="1" x14ac:dyDescent="0.35">
      <c r="K64" s="96">
        <f>SUM(K61:K63)</f>
        <v>86183.000187584927</v>
      </c>
    </row>
    <row r="65" ht="21" thickTop="1" x14ac:dyDescent="0.3"/>
  </sheetData>
  <mergeCells count="26">
    <mergeCell ref="G24:K24"/>
    <mergeCell ref="A9:F9"/>
    <mergeCell ref="A10:F10"/>
    <mergeCell ref="A11:F11"/>
    <mergeCell ref="A12:F12"/>
    <mergeCell ref="E21:F21"/>
    <mergeCell ref="A13:F13"/>
    <mergeCell ref="A14:F14"/>
    <mergeCell ref="A15:F15"/>
    <mergeCell ref="A16:F16"/>
    <mergeCell ref="A17:F17"/>
    <mergeCell ref="E24:F24"/>
    <mergeCell ref="A1:F1"/>
    <mergeCell ref="A2:F2"/>
    <mergeCell ref="A3:E3"/>
    <mergeCell ref="A4:F4"/>
    <mergeCell ref="A24:A25"/>
    <mergeCell ref="B24:B25"/>
    <mergeCell ref="C24:C25"/>
    <mergeCell ref="D24:D25"/>
    <mergeCell ref="E23:F23"/>
    <mergeCell ref="A5:E5"/>
    <mergeCell ref="A6:F6"/>
    <mergeCell ref="A7:F7"/>
    <mergeCell ref="A8:F8"/>
    <mergeCell ref="E22:F22"/>
  </mergeCells>
  <pageMargins left="0.7" right="0.7" top="0.75" bottom="0.75" header="0.3" footer="0.3"/>
  <pageSetup paperSize="9" scale="26" fitToHeight="0" orientation="portrait" r:id="rId1"/>
  <colBreaks count="1" manualBreakCount="1">
    <brk id="6"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K22"/>
  <sheetViews>
    <sheetView workbookViewId="0">
      <selection activeCell="J20" sqref="J20"/>
    </sheetView>
  </sheetViews>
  <sheetFormatPr defaultRowHeight="15" x14ac:dyDescent="0.25"/>
  <cols>
    <col min="3" max="3" width="55.42578125" customWidth="1"/>
    <col min="6" max="7" width="10.5703125" bestFit="1" customWidth="1"/>
    <col min="11" max="11" width="10.5703125" bestFit="1" customWidth="1"/>
  </cols>
  <sheetData>
    <row r="3" spans="2:11" x14ac:dyDescent="0.25">
      <c r="B3" s="126" t="s">
        <v>14</v>
      </c>
      <c r="C3" s="126" t="s">
        <v>5</v>
      </c>
      <c r="D3" s="126" t="s">
        <v>6</v>
      </c>
      <c r="E3" s="126" t="s">
        <v>60</v>
      </c>
      <c r="F3" s="126" t="s">
        <v>10</v>
      </c>
      <c r="G3" s="126" t="s">
        <v>9</v>
      </c>
      <c r="H3" s="126" t="s">
        <v>45</v>
      </c>
      <c r="I3" s="126" t="s">
        <v>46</v>
      </c>
      <c r="J3" s="126" t="s">
        <v>61</v>
      </c>
      <c r="K3" s="126" t="s">
        <v>9</v>
      </c>
    </row>
    <row r="4" spans="2:11" x14ac:dyDescent="0.25">
      <c r="B4" s="118"/>
      <c r="C4" s="118"/>
      <c r="D4" s="118"/>
      <c r="E4" s="118"/>
      <c r="F4" s="118"/>
      <c r="G4" s="118"/>
      <c r="H4" s="118"/>
      <c r="I4" s="118"/>
      <c r="J4" s="118"/>
      <c r="K4" s="118"/>
    </row>
    <row r="5" spans="2:11" x14ac:dyDescent="0.25">
      <c r="B5" s="118"/>
      <c r="C5" s="119" t="s">
        <v>12</v>
      </c>
      <c r="D5" s="118"/>
      <c r="E5" s="118"/>
      <c r="F5" s="118"/>
      <c r="G5" s="118"/>
      <c r="H5" s="118"/>
      <c r="I5" s="118"/>
      <c r="J5" s="118"/>
      <c r="K5" s="118"/>
    </row>
    <row r="6" spans="2:11" x14ac:dyDescent="0.25">
      <c r="B6" s="118"/>
      <c r="C6" s="120"/>
      <c r="D6" s="118"/>
      <c r="E6" s="118"/>
      <c r="F6" s="118"/>
      <c r="G6" s="118"/>
      <c r="H6" s="118"/>
      <c r="I6" s="118"/>
      <c r="J6" s="118"/>
      <c r="K6" s="118"/>
    </row>
    <row r="7" spans="2:11" ht="102" x14ac:dyDescent="0.25">
      <c r="B7" s="118"/>
      <c r="C7" s="121" t="s">
        <v>13</v>
      </c>
      <c r="D7" s="118"/>
      <c r="E7" s="118"/>
      <c r="F7" s="118"/>
      <c r="G7" s="118"/>
      <c r="H7" s="118"/>
      <c r="I7" s="118"/>
      <c r="J7" s="118"/>
      <c r="K7" s="118"/>
    </row>
    <row r="8" spans="2:11" ht="25.5" x14ac:dyDescent="0.25">
      <c r="B8" s="118">
        <v>1</v>
      </c>
      <c r="C8" s="121" t="s">
        <v>53</v>
      </c>
      <c r="D8" s="118" t="s">
        <v>14</v>
      </c>
      <c r="E8" s="118">
        <v>1</v>
      </c>
      <c r="F8" s="122">
        <v>9928.44</v>
      </c>
      <c r="G8" s="123">
        <f>E8*F8</f>
        <v>9928.44</v>
      </c>
      <c r="H8" s="118"/>
      <c r="I8" s="118">
        <f>J8-H8</f>
        <v>1</v>
      </c>
      <c r="J8" s="118">
        <v>1</v>
      </c>
      <c r="K8" s="122">
        <f>J8*F8</f>
        <v>9928.44</v>
      </c>
    </row>
    <row r="9" spans="2:11" ht="25.5" x14ac:dyDescent="0.25">
      <c r="B9" s="118">
        <v>2</v>
      </c>
      <c r="C9" s="121" t="s">
        <v>59</v>
      </c>
      <c r="D9" s="118" t="s">
        <v>14</v>
      </c>
      <c r="E9" s="118">
        <v>1</v>
      </c>
      <c r="F9" s="122">
        <v>1670.13</v>
      </c>
      <c r="G9" s="123">
        <f>E9*F9</f>
        <v>1670.13</v>
      </c>
      <c r="H9" s="118"/>
      <c r="I9" s="118">
        <f>J9-H9</f>
        <v>1</v>
      </c>
      <c r="J9" s="118">
        <v>1</v>
      </c>
      <c r="K9" s="122">
        <f>J9*F9</f>
        <v>1670.13</v>
      </c>
    </row>
    <row r="10" spans="2:11" x14ac:dyDescent="0.25">
      <c r="B10" s="118"/>
      <c r="C10" s="124"/>
      <c r="D10" s="118"/>
      <c r="E10" s="118"/>
      <c r="F10" s="122"/>
      <c r="G10" s="118"/>
      <c r="H10" s="118"/>
      <c r="I10" s="118"/>
      <c r="J10" s="118"/>
      <c r="K10" s="122"/>
    </row>
    <row r="11" spans="2:11" x14ac:dyDescent="0.25">
      <c r="B11" s="118"/>
      <c r="C11" s="124" t="s">
        <v>25</v>
      </c>
      <c r="D11" s="118"/>
      <c r="E11" s="118"/>
      <c r="F11" s="122"/>
      <c r="G11" s="118"/>
      <c r="H11" s="118"/>
      <c r="I11" s="118"/>
      <c r="J11" s="118"/>
      <c r="K11" s="122"/>
    </row>
    <row r="12" spans="2:11" x14ac:dyDescent="0.25">
      <c r="B12" s="118"/>
      <c r="C12" s="124"/>
      <c r="D12" s="118"/>
      <c r="E12" s="118"/>
      <c r="F12" s="122"/>
      <c r="G12" s="118"/>
      <c r="H12" s="118"/>
      <c r="I12" s="118"/>
      <c r="J12" s="118"/>
      <c r="K12" s="122"/>
    </row>
    <row r="13" spans="2:11" ht="38.25" x14ac:dyDescent="0.25">
      <c r="B13" s="118"/>
      <c r="C13" s="121" t="s">
        <v>56</v>
      </c>
      <c r="D13" s="118"/>
      <c r="E13" s="118"/>
      <c r="F13" s="122"/>
      <c r="G13" s="118"/>
      <c r="H13" s="118"/>
      <c r="I13" s="118"/>
      <c r="J13" s="118"/>
      <c r="K13" s="122"/>
    </row>
    <row r="14" spans="2:11" x14ac:dyDescent="0.25">
      <c r="B14" s="118">
        <v>3</v>
      </c>
      <c r="C14" s="124" t="s">
        <v>58</v>
      </c>
      <c r="D14" s="118" t="s">
        <v>18</v>
      </c>
      <c r="E14" s="118">
        <v>4</v>
      </c>
      <c r="F14" s="122">
        <v>206.19</v>
      </c>
      <c r="G14" s="123">
        <f>E14*F14</f>
        <v>824.76</v>
      </c>
      <c r="H14" s="118"/>
      <c r="I14" s="118">
        <f>J14-H14</f>
        <v>0</v>
      </c>
      <c r="J14" s="118">
        <v>0</v>
      </c>
      <c r="K14" s="122">
        <f>J14*F14</f>
        <v>0</v>
      </c>
    </row>
    <row r="15" spans="2:11" x14ac:dyDescent="0.25">
      <c r="B15" s="118">
        <v>4</v>
      </c>
      <c r="C15" s="124" t="s">
        <v>54</v>
      </c>
      <c r="D15" s="118" t="s">
        <v>18</v>
      </c>
      <c r="E15" s="118">
        <v>5</v>
      </c>
      <c r="F15" s="122">
        <v>206.19</v>
      </c>
      <c r="G15" s="123">
        <f>E15*F15</f>
        <v>1030.95</v>
      </c>
      <c r="H15" s="118"/>
      <c r="I15" s="118">
        <f>J15-H15</f>
        <v>0</v>
      </c>
      <c r="J15" s="118"/>
      <c r="K15" s="122">
        <f>J15*F15</f>
        <v>0</v>
      </c>
    </row>
    <row r="16" spans="2:11" x14ac:dyDescent="0.25">
      <c r="B16" s="118"/>
      <c r="C16" s="124"/>
      <c r="D16" s="118"/>
      <c r="E16" s="118"/>
      <c r="F16" s="122"/>
      <c r="G16" s="118"/>
      <c r="H16" s="118"/>
      <c r="I16" s="118"/>
      <c r="J16" s="118"/>
      <c r="K16" s="122"/>
    </row>
    <row r="17" spans="2:11" x14ac:dyDescent="0.25">
      <c r="B17" s="118"/>
      <c r="C17" s="124" t="s">
        <v>28</v>
      </c>
      <c r="D17" s="118"/>
      <c r="E17" s="118"/>
      <c r="F17" s="122"/>
      <c r="G17" s="118"/>
      <c r="H17" s="118"/>
      <c r="I17" s="118"/>
      <c r="J17" s="118"/>
      <c r="K17" s="122"/>
    </row>
    <row r="18" spans="2:11" x14ac:dyDescent="0.25">
      <c r="B18" s="118"/>
      <c r="C18" s="124"/>
      <c r="D18" s="118"/>
      <c r="E18" s="118"/>
      <c r="F18" s="122"/>
      <c r="G18" s="118"/>
      <c r="H18" s="118"/>
      <c r="I18" s="118"/>
      <c r="J18" s="118"/>
      <c r="K18" s="122"/>
    </row>
    <row r="19" spans="2:11" x14ac:dyDescent="0.25">
      <c r="B19" s="118">
        <v>5</v>
      </c>
      <c r="C19" s="124" t="s">
        <v>29</v>
      </c>
      <c r="D19" s="118" t="s">
        <v>14</v>
      </c>
      <c r="E19" s="118">
        <v>3</v>
      </c>
      <c r="F19" s="122">
        <v>206.19</v>
      </c>
      <c r="G19" s="123">
        <f>E19*F19</f>
        <v>618.56999999999994</v>
      </c>
      <c r="H19" s="118"/>
      <c r="I19" s="118">
        <f>J19-H19</f>
        <v>2.8998699999999999</v>
      </c>
      <c r="J19" s="118">
        <v>2.8998699999999999</v>
      </c>
      <c r="K19" s="122">
        <f>J19*F19</f>
        <v>597.92419529999995</v>
      </c>
    </row>
    <row r="20" spans="2:11" x14ac:dyDescent="0.25">
      <c r="B20" s="118">
        <v>6</v>
      </c>
      <c r="C20" s="124" t="s">
        <v>55</v>
      </c>
      <c r="D20" s="118" t="s">
        <v>14</v>
      </c>
      <c r="E20" s="118">
        <v>1</v>
      </c>
      <c r="F20" s="122">
        <v>15000</v>
      </c>
      <c r="G20" s="123">
        <f>E20*F20</f>
        <v>15000</v>
      </c>
      <c r="H20" s="118"/>
      <c r="I20" s="118">
        <f>J20-H20</f>
        <v>1</v>
      </c>
      <c r="J20" s="118">
        <v>1</v>
      </c>
      <c r="K20" s="122">
        <f>J20*F20</f>
        <v>15000</v>
      </c>
    </row>
    <row r="21" spans="2:11" x14ac:dyDescent="0.25">
      <c r="B21" s="118">
        <v>7</v>
      </c>
      <c r="C21" s="124" t="s">
        <v>57</v>
      </c>
      <c r="D21" s="118" t="s">
        <v>14</v>
      </c>
      <c r="E21" s="118">
        <v>1</v>
      </c>
      <c r="F21" s="122">
        <v>9000</v>
      </c>
      <c r="G21" s="123">
        <f>E21*F21</f>
        <v>9000</v>
      </c>
      <c r="H21" s="118"/>
      <c r="I21" s="118">
        <f>J21-H21</f>
        <v>1</v>
      </c>
      <c r="J21" s="118">
        <v>1</v>
      </c>
      <c r="K21" s="122">
        <f>J21*F21</f>
        <v>9000</v>
      </c>
    </row>
    <row r="22" spans="2:11" x14ac:dyDescent="0.25">
      <c r="B22" s="125"/>
      <c r="C22" s="125" t="s">
        <v>61</v>
      </c>
      <c r="D22" s="125"/>
      <c r="E22" s="125"/>
      <c r="F22" s="125"/>
      <c r="G22" s="127">
        <f>SUM(G8:G21)</f>
        <v>38072.85</v>
      </c>
      <c r="H22" s="125"/>
      <c r="I22" s="125"/>
      <c r="J22" s="125"/>
      <c r="K22" s="127">
        <f>SUM(K8:K21)</f>
        <v>36196.494195300002</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VO</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Ricky Yong Zeu Hau</dc:creator>
  <cp:lastModifiedBy>Tang Zhi Qian</cp:lastModifiedBy>
  <cp:lastPrinted>2019-07-23T08:43:04Z</cp:lastPrinted>
  <dcterms:created xsi:type="dcterms:W3CDTF">2019-07-23T04:13:38Z</dcterms:created>
  <dcterms:modified xsi:type="dcterms:W3CDTF">2021-03-10T07:12:32Z</dcterms:modified>
</cp:coreProperties>
</file>