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0010" windowHeight="82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Sheet1!$B$2:$J$387</definedName>
  </definedNames>
  <calcPr calcId="144525"/>
</workbook>
</file>

<file path=xl/calcChain.xml><?xml version="1.0" encoding="utf-8"?>
<calcChain xmlns="http://schemas.openxmlformats.org/spreadsheetml/2006/main">
  <c r="F12" i="1" l="1"/>
  <c r="J77" i="1"/>
  <c r="F238" i="1"/>
  <c r="G238" i="1" s="1"/>
  <c r="G282" i="1" s="1"/>
  <c r="G384" i="1" s="1"/>
  <c r="F284" i="1"/>
  <c r="G284" i="1" s="1"/>
  <c r="G373" i="1" s="1"/>
  <c r="G385" i="1" s="1"/>
  <c r="F7" i="1"/>
  <c r="F108" i="1"/>
  <c r="G108" i="1" s="1"/>
  <c r="G163" i="1" s="1"/>
  <c r="G381" i="1" s="1"/>
  <c r="G197" i="1"/>
  <c r="G236" i="1" s="1"/>
  <c r="G383" i="1" s="1"/>
  <c r="G165" i="1"/>
  <c r="G195" i="1" s="1"/>
  <c r="G382" i="1" s="1"/>
  <c r="G12" i="1"/>
  <c r="G106" i="1" s="1"/>
  <c r="G380" i="1" s="1"/>
  <c r="H37" i="1"/>
  <c r="H68" i="1"/>
  <c r="H81" i="1"/>
  <c r="J81" i="1" s="1"/>
  <c r="G7" i="1" l="1"/>
  <c r="G5" i="1"/>
  <c r="C282" i="1"/>
  <c r="C384" i="1" s="1"/>
  <c r="C373" i="1"/>
  <c r="C385" i="1" s="1"/>
  <c r="C236" i="1"/>
  <c r="C383" i="1" s="1"/>
  <c r="C195" i="1"/>
  <c r="C382" i="1" s="1"/>
  <c r="C163" i="1"/>
  <c r="C381" i="1" s="1"/>
  <c r="C106" i="1"/>
  <c r="C380" i="1" s="1"/>
  <c r="G9" i="1" l="1"/>
  <c r="G378" i="1" s="1"/>
  <c r="G388" i="1" s="1"/>
  <c r="J280" i="1"/>
  <c r="J279" i="1"/>
  <c r="J278" i="1"/>
  <c r="J277" i="1"/>
  <c r="J276" i="1"/>
  <c r="J275" i="1"/>
  <c r="J84" i="1"/>
  <c r="J83" i="1"/>
  <c r="J82" i="1"/>
  <c r="J314" i="1"/>
  <c r="J313" i="1"/>
  <c r="J312" i="1"/>
  <c r="J311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80" i="1"/>
  <c r="J371" i="1"/>
  <c r="J370" i="1"/>
  <c r="J368" i="1"/>
  <c r="J367" i="1"/>
  <c r="J365" i="1"/>
  <c r="J364" i="1"/>
  <c r="J362" i="1"/>
  <c r="J361" i="1"/>
  <c r="J359" i="1"/>
  <c r="J358" i="1"/>
  <c r="J356" i="1"/>
  <c r="J355" i="1"/>
  <c r="J353" i="1"/>
  <c r="J352" i="1"/>
  <c r="J350" i="1"/>
  <c r="J349" i="1"/>
  <c r="J347" i="1"/>
  <c r="J346" i="1"/>
  <c r="J344" i="1"/>
  <c r="J343" i="1"/>
  <c r="J320" i="1"/>
  <c r="J323" i="1"/>
  <c r="J322" i="1"/>
  <c r="J326" i="1"/>
  <c r="J325" i="1"/>
  <c r="J329" i="1"/>
  <c r="J328" i="1"/>
  <c r="J332" i="1"/>
  <c r="J331" i="1"/>
  <c r="J341" i="1"/>
  <c r="J340" i="1"/>
  <c r="J338" i="1"/>
  <c r="J337" i="1"/>
  <c r="J335" i="1"/>
  <c r="J334" i="1"/>
  <c r="J272" i="1"/>
  <c r="J271" i="1"/>
  <c r="J270" i="1"/>
  <c r="J269" i="1"/>
  <c r="J266" i="1"/>
  <c r="J264" i="1"/>
  <c r="J263" i="1"/>
  <c r="J262" i="1"/>
  <c r="J261" i="1"/>
  <c r="J260" i="1"/>
  <c r="J259" i="1"/>
  <c r="J258" i="1"/>
  <c r="J257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100" i="1"/>
  <c r="J101" i="1"/>
  <c r="J102" i="1"/>
  <c r="J103" i="1"/>
  <c r="J99" i="1"/>
  <c r="J96" i="1"/>
  <c r="J95" i="1"/>
  <c r="J94" i="1"/>
  <c r="J93" i="1"/>
  <c r="J89" i="1"/>
  <c r="J88" i="1"/>
  <c r="J91" i="1"/>
  <c r="J90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51" i="1"/>
  <c r="J152" i="1"/>
  <c r="J153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61" i="1"/>
  <c r="J129" i="1"/>
  <c r="J160" i="1"/>
  <c r="J159" i="1"/>
  <c r="J158" i="1"/>
  <c r="J157" i="1"/>
  <c r="J156" i="1"/>
  <c r="J155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10" i="1"/>
  <c r="J74" i="1"/>
  <c r="J199" i="1"/>
  <c r="J200" i="1"/>
  <c r="J201" i="1"/>
  <c r="J202" i="1"/>
  <c r="J203" i="1"/>
  <c r="J204" i="1"/>
  <c r="J205" i="1"/>
  <c r="J206" i="1"/>
  <c r="J207" i="1"/>
  <c r="J208" i="1"/>
  <c r="J209" i="1"/>
  <c r="J211" i="1"/>
  <c r="J212" i="1"/>
  <c r="J213" i="1"/>
  <c r="J214" i="1"/>
  <c r="J215" i="1"/>
  <c r="J216" i="1"/>
  <c r="J218" i="1"/>
  <c r="J219" i="1"/>
  <c r="J220" i="1"/>
  <c r="J221" i="1"/>
  <c r="J222" i="1"/>
  <c r="J224" i="1"/>
  <c r="J225" i="1"/>
  <c r="J226" i="1"/>
  <c r="J227" i="1"/>
  <c r="J228" i="1"/>
  <c r="J229" i="1"/>
  <c r="J230" i="1"/>
  <c r="J232" i="1"/>
  <c r="J234" i="1"/>
  <c r="J42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72" i="1"/>
  <c r="J73" i="1"/>
  <c r="J41" i="1"/>
  <c r="J40" i="1"/>
  <c r="J39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6" i="1"/>
  <c r="J7" i="1"/>
  <c r="J5" i="1"/>
  <c r="J106" i="1" l="1"/>
  <c r="J380" i="1" s="1"/>
  <c r="J195" i="1"/>
  <c r="J236" i="1"/>
  <c r="J373" i="1"/>
  <c r="J282" i="1"/>
  <c r="J9" i="1"/>
  <c r="J378" i="1" l="1"/>
  <c r="K9" i="1"/>
  <c r="J163" i="1"/>
  <c r="J381" i="1" s="1"/>
  <c r="J383" i="1" l="1"/>
  <c r="J382" i="1"/>
  <c r="J385" i="1" l="1"/>
  <c r="J384" i="1"/>
  <c r="J388" i="1" l="1"/>
</calcChain>
</file>

<file path=xl/sharedStrings.xml><?xml version="1.0" encoding="utf-8"?>
<sst xmlns="http://schemas.openxmlformats.org/spreadsheetml/2006/main" count="690" uniqueCount="285">
  <si>
    <t>Original Contract</t>
  </si>
  <si>
    <t>VO1</t>
  </si>
  <si>
    <t>VO2</t>
  </si>
  <si>
    <t>L/S</t>
  </si>
  <si>
    <t>A</t>
  </si>
  <si>
    <t>Lighting point using 2x1.5mm2 PVC/PVC + 1x1.5mm2 PVC/CPC in concealed c/w 5A switch and PVC conduit to HAGER STYLEA SERIES</t>
  </si>
  <si>
    <t>nos</t>
  </si>
  <si>
    <t>13A S/S/O using 2x2.5mm2 PVC/PVC + 1x2.5mm2 PVC/CPC in concealed and PVC conduit to HAGER STYLEA SERIES</t>
  </si>
  <si>
    <t>Ceiling fan point using 2x2.5mm2 PVC/PVC + 1x2.5mm2 PVC/CPC in concealed c/w hook and switch to HAGER STYLEA SERIES</t>
  </si>
  <si>
    <t>Air-cond point c/w 15A S/S/O and double pole switch to HAGER STYLEA SERIES</t>
  </si>
  <si>
    <t>Astro point c/w wiring and wall outlet to HAGER STYLEA SERIES</t>
  </si>
  <si>
    <t>Fiber wall socket c/w 2 core single mode fiber cable</t>
  </si>
  <si>
    <t>Fiber termination box</t>
  </si>
  <si>
    <t>Telephone point and wall outlet c/w cable terminated to HAGER STYLEA SERIES</t>
  </si>
  <si>
    <t>15A water heater point using 2x2.5mm2 PVC/PVC + 1x2.5mm2 PVC/CPC in concealed and PVC conduit c/w 10mA RCD to HAGER STYLEA SERIES</t>
  </si>
  <si>
    <t>Auto gate point &amp; wiring c/w push button to HAGER STYLEA SERIES</t>
  </si>
  <si>
    <t>Door bell point c/w push button switch to HAGER STYLEA SERIES</t>
  </si>
  <si>
    <t>60A three phase distribution board (DB-GF) c/w HAGER S/f, ELCB, MCB, etc (flush mounted type) - components - HAGER</t>
  </si>
  <si>
    <t>30A three phase distribution board (DB-FF) c/w HAGER S/F, ELCB, MCB, etc (flush mounted type) - components - HAGER</t>
  </si>
  <si>
    <t>Submain cable from DB-GF to DB-FF</t>
  </si>
  <si>
    <t>m</t>
  </si>
  <si>
    <t>Submain cable from TNB meter position to DB-GF</t>
  </si>
  <si>
    <t>TNB kwh meter panel c/w cutout and neutral link (to TNB approval)</t>
  </si>
  <si>
    <t>4" HDPE pipe crossing drain and smooth bend to meter pillar for TNB incoming cables</t>
  </si>
  <si>
    <t>4" HDPE pipe from TNB meter to DB-GF</t>
  </si>
  <si>
    <t>4" HDPE pipe crossing drain and smooth bend to fiber termination box for TMB fiber cable</t>
  </si>
  <si>
    <t>Earthing system (below 10 ohm)</t>
  </si>
  <si>
    <t>lot</t>
  </si>
  <si>
    <t>Alarm center unit c/w keypad, siren and etc</t>
  </si>
  <si>
    <t>Alarm magnetic sensor c/w 1.5mm cabling</t>
  </si>
  <si>
    <t>Alarm motion sensor c/w 1.5mm cabling</t>
  </si>
  <si>
    <t>Alarm vibration sensor c/w 1.5mm cabling</t>
  </si>
  <si>
    <t>Others (where necessary)</t>
  </si>
  <si>
    <t>a</t>
  </si>
  <si>
    <t>2 core indoor FTTH cable</t>
  </si>
  <si>
    <t>b</t>
  </si>
  <si>
    <t>Termination work FTTH (2 head)</t>
  </si>
  <si>
    <t>c</t>
  </si>
  <si>
    <t>Testing &amp; commissioning (FTTH)</t>
  </si>
  <si>
    <t>d</t>
  </si>
  <si>
    <t>Tel pit</t>
  </si>
  <si>
    <t>B</t>
  </si>
  <si>
    <t>Schedule A-1 - Internal electrical installation - 3 storey (39 units)</t>
  </si>
  <si>
    <t>Self contained smoke detector</t>
  </si>
  <si>
    <t>Others (where necessary) - 1 way switch (42 nos) &amp; 2 way switch (1 no)</t>
  </si>
  <si>
    <t>E</t>
  </si>
  <si>
    <t>Electrical</t>
  </si>
  <si>
    <t>Main distribution board (metalclad type)</t>
  </si>
  <si>
    <t>Submain from MDB to TNB transformer/feeder pillar c/w 1 x 3c x 10mm2 PVC/SWA/PVC in GI conduit</t>
  </si>
  <si>
    <t>mtrs</t>
  </si>
  <si>
    <t>Lighting point in GI conduit c/w one way switches</t>
  </si>
  <si>
    <t>Bell concept point for EFI wiring</t>
  </si>
  <si>
    <t>e</t>
  </si>
  <si>
    <t>Exhause fan point in GI conduit</t>
  </si>
  <si>
    <t>f</t>
  </si>
  <si>
    <t>Emergency light point in GI conduit</t>
  </si>
  <si>
    <t>g</t>
  </si>
  <si>
    <t>Power point (13A S/S/O0 in GI conduit c/w socket</t>
  </si>
  <si>
    <t>h</t>
  </si>
  <si>
    <t>1x36w weatherproof fluo fittings c/w photocell timer</t>
  </si>
  <si>
    <t>i</t>
  </si>
  <si>
    <t>2x36w bare channel fluo fittings wall mounted</t>
  </si>
  <si>
    <t>j</t>
  </si>
  <si>
    <t>Emergency light fittings (min 3 hours)</t>
  </si>
  <si>
    <t>k</t>
  </si>
  <si>
    <t>12" exhause fan c/w thermostat</t>
  </si>
  <si>
    <t>Earthing busbar</t>
  </si>
  <si>
    <t>Copper busbar HD 50mm x 6mm</t>
  </si>
  <si>
    <t>Earth insulator</t>
  </si>
  <si>
    <t>Copper strip, earthing 25mmx 3mm</t>
  </si>
  <si>
    <t>50mm PVC pipe</t>
  </si>
  <si>
    <t>Concrete earth chamber 305x305x152mm c/w R.C. cover</t>
  </si>
  <si>
    <t>Connector clamp c/w earth rod, copper, extensible type</t>
  </si>
  <si>
    <t>Lighting protection</t>
  </si>
  <si>
    <t>Test joint c/w 50mm x 6mm x 300mm copper strip</t>
  </si>
  <si>
    <t>lots</t>
  </si>
  <si>
    <t>25mm x 3mm copper strip c/w 50 dia. PVC pipe</t>
  </si>
  <si>
    <t>Air terminal rod</t>
  </si>
  <si>
    <t>Safety &amp; signage</t>
  </si>
  <si>
    <t>CPR chart</t>
  </si>
  <si>
    <t>Danger/No entry sign</t>
  </si>
  <si>
    <t>"UTAMAKAN KESELAMATAN/SAFETY FIRST" signage install at bilik suis</t>
  </si>
  <si>
    <t>Standard signage for "Fire extinguisher" as per drawing</t>
  </si>
  <si>
    <t>9kg dry powder fire extinguisher</t>
  </si>
  <si>
    <t>Foldable table</t>
  </si>
  <si>
    <t>Rubber mat (6m x 1m x 6mm thk)</t>
  </si>
  <si>
    <t>Others</t>
  </si>
  <si>
    <t>6" Dia PVC pipe class B laid u/g (to TNB requirement)</t>
  </si>
  <si>
    <t>Wash compact sand and covered with 50mm (2") cement rendered</t>
  </si>
  <si>
    <t>by others</t>
  </si>
  <si>
    <t>Submission and liaise with TNB for site inspection prior to start works, supervision, testing, commissioning and hand over</t>
  </si>
  <si>
    <t>Club House</t>
  </si>
  <si>
    <t>Lighting point in PVC conduit</t>
  </si>
  <si>
    <t>Ceiling fan point c/w hook in GI conduit</t>
  </si>
  <si>
    <t>13A S.SO point  in PVC conduit</t>
  </si>
  <si>
    <t>Aircond point in Pvc conduit</t>
  </si>
  <si>
    <t>Emergency lighting point in GI conduit</t>
  </si>
  <si>
    <t>Keluar sign point in GI conduit</t>
  </si>
  <si>
    <t>Labour to install ceiling fan fitting</t>
  </si>
  <si>
    <t>Supply &amp; install surface EL fitting (PNE brand)</t>
  </si>
  <si>
    <t xml:space="preserve">Supply &amp; install round concealed type emergency light fitting (PNE brand) </t>
  </si>
  <si>
    <t>Supply &amp; install LED keluar sign fitting (PNE brand)</t>
  </si>
  <si>
    <t>MSB (100A TPN)</t>
  </si>
  <si>
    <t>no</t>
  </si>
  <si>
    <t>3 phase 60A DB-1st floor</t>
  </si>
  <si>
    <t>Earthing system</t>
  </si>
  <si>
    <t xml:space="preserve">Submission application to TNB c/w testing commissioning </t>
  </si>
  <si>
    <t xml:space="preserve">Submain cable from MSB to meter board using 4C x 25mm P/S/P laid underground </t>
  </si>
  <si>
    <t>Submain cable from MSB to DB 1st FL using 4 x 16mm + 16mm CPC concealed conduit</t>
  </si>
  <si>
    <t>Sub main cable from DB-GND to swimming pool control panel supply using 2 x 10mm + 10mm CPC in concealed conduit</t>
  </si>
  <si>
    <t xml:space="preserve">4" HDPE pipe for TNB incoming to TNB meter </t>
  </si>
  <si>
    <t xml:space="preserve">4" GI pipe for road crossing </t>
  </si>
  <si>
    <t>Telecom</t>
  </si>
  <si>
    <t xml:space="preserve">Tel pit </t>
  </si>
  <si>
    <t>Tel point</t>
  </si>
  <si>
    <t>1 x 4" PVC duct from pedestal panel to tel pit</t>
  </si>
  <si>
    <t xml:space="preserve">FTB </t>
  </si>
  <si>
    <t xml:space="preserve">FWS </t>
  </si>
  <si>
    <t xml:space="preserve">2C FTTH indoor cable </t>
  </si>
  <si>
    <t xml:space="preserve">Termination work &amp; testing </t>
  </si>
  <si>
    <t>Club House (Refer to ID Drawing)</t>
  </si>
  <si>
    <t>Lighting point in GI conduit</t>
  </si>
  <si>
    <t>13A S.SO point  in GI conduit</t>
  </si>
  <si>
    <t>13A S.SO point underfloor type in PVC conduit</t>
  </si>
  <si>
    <t>13A S.SO point w/proof type in GI conduit</t>
  </si>
  <si>
    <t>Underfloor lighting point using 3C x 1.5mm P/S/P cable</t>
  </si>
  <si>
    <t xml:space="preserve">Labour to install 6" surface down light fitting </t>
  </si>
  <si>
    <t>Labour to install 6" concealed down light fitting</t>
  </si>
  <si>
    <t>Labour to install 4" concealed 4W LED light</t>
  </si>
  <si>
    <t>Labour to install 1 x 28W T5 fitting</t>
  </si>
  <si>
    <t>Labour to install 8" surface down light fitting</t>
  </si>
  <si>
    <t>Labour to install 10W spiral PLC bollard</t>
  </si>
  <si>
    <t>Labour to install 1" 4W floor step light</t>
  </si>
  <si>
    <t>Labour to install 1" recessed up &amp; down fitting at (Sales  Gallery)</t>
  </si>
  <si>
    <t>20A TP isolator point using 4C x 10mm P/S/P</t>
  </si>
  <si>
    <t>Swimming pool control cable using 7C x 2.5mm P/S/P cable</t>
  </si>
  <si>
    <t>W/proof 10 x 12" meter board c/w concrete plintch for ballast &amp; termination work</t>
  </si>
  <si>
    <t xml:space="preserve">12" x 6" metal box for ballast </t>
  </si>
  <si>
    <t>To supply &amp; install A/Cond point c/w 40A 2P ELCB (1 no) &amp; 20A D/P switch (1 no) using 4mm wire (6m)</t>
  </si>
  <si>
    <t>Labour to hacking concrete floor slab</t>
  </si>
  <si>
    <t xml:space="preserve">20A TP isolator </t>
  </si>
  <si>
    <t>3 phase 60A DB-GND</t>
  </si>
  <si>
    <t>Submain cable from MSB to DB GND using 4 x 16mm + 16mm CPC concealed conduit</t>
  </si>
  <si>
    <t>Astro point</t>
  </si>
  <si>
    <t>Lighting point using 2 x 1.5mm 2 Pvc / Pvc + 1 x1.5mm Cpc in concealed c/w 5A switch and Pvc conduit to Hager Stylea series</t>
  </si>
  <si>
    <t xml:space="preserve">Ceiling Fan point using 2 x2.5mm2 Pvc/Pcs +1 x 2.5mm2 Pvc/cpc  in concealed c/w and switch Hager Stylea series. </t>
  </si>
  <si>
    <t>60A Three phase distrubtion board (DB GH c/w hager (S/F), ELCD, MCB, ETC (FLUSH MOUNTED TYPE)</t>
  </si>
  <si>
    <t>TNB KWH meter panel c/w cutout and neutral link ( to TNB Approval</t>
  </si>
  <si>
    <t>Earthing System (Below 10 ohm)</t>
  </si>
  <si>
    <t>1 x 28w T5 low loss fluorescent fitting (to Philip or Osram)</t>
  </si>
  <si>
    <t>1 x 28w T5 low loss fluorescent weatherproof fitting (to Philip or Osram)</t>
  </si>
  <si>
    <t>100w high bay lighting fitting c/w hook, low loss ballast (to Philip or Osram)</t>
  </si>
  <si>
    <t>3 Colour LED flexible weatherproof rope light</t>
  </si>
  <si>
    <t>60" ceiling fan unit c/w remote control</t>
  </si>
  <si>
    <t>Lighting protection system c/w Air Terminal and Earthing</t>
  </si>
  <si>
    <t xml:space="preserve">Other (where necessary) </t>
  </si>
  <si>
    <t>a) 4" GI Pipe road crossing</t>
  </si>
  <si>
    <t xml:space="preserve">b) Floodlight point </t>
  </si>
  <si>
    <t>c) 60W LED foodlight</t>
  </si>
  <si>
    <t>d) Boom gate supply using 3C x 2.5mm P/S/P cable</t>
  </si>
  <si>
    <t>e) Submission application to TNB c/w testing commissioning</t>
  </si>
  <si>
    <t>Additional Pipe/Duct For Future Use ELV</t>
  </si>
  <si>
    <t>Plot 40 - 2 Storey Bungalow</t>
  </si>
  <si>
    <t>From ground floor to 1st floor using 1" x 4" PVC tel duct</t>
  </si>
  <si>
    <t>From 1st floor to above ceiling using 1" x 4" PVC tel duct</t>
  </si>
  <si>
    <t>From ground floor FDB to 1st floor above ceiling using 50mm PVC pipe</t>
  </si>
  <si>
    <t>2"end cap @ 2</t>
  </si>
  <si>
    <t>Plot 39 - 2 Storey Bungalow</t>
  </si>
  <si>
    <t>From 1st floor to 2nd floor ceiling using 1" x 4" PVC tel duct</t>
  </si>
  <si>
    <t>From ground floor FDB to 2nd floor ceiling using 50mm PVC pipe</t>
  </si>
  <si>
    <t>Additional Duct For TNB Crossing Use</t>
  </si>
  <si>
    <t>FP1 400A 6W x 1.5m</t>
  </si>
  <si>
    <t>FP1 800A 5W x 1.5m</t>
  </si>
  <si>
    <t>FP1 1600A 4W x 1.5m</t>
  </si>
  <si>
    <t>FP2-2 400A 7.5W x 1.5m</t>
  </si>
  <si>
    <t>FP 400A 6W x 1.5m</t>
  </si>
  <si>
    <t>Compound Lighting Section</t>
  </si>
  <si>
    <t>Stainless steel street lighting feeder pillar motorized auto crossing RCCB c/w digital counter weatherproof type c/w MCCB, locking facilities, photocell control, time switch, plinth, TNB metering panel, etc</t>
  </si>
  <si>
    <t>Labour to install 4.5m compound ltg fitting die cast aluminium square pole</t>
  </si>
  <si>
    <t>24" x 24" Electrical pit (heavy duty cover)</t>
  </si>
  <si>
    <t>1 x 4" double wall corrugated pipe</t>
  </si>
  <si>
    <t>1-25mm 4C x P/S/P aluminium cable in ground  from compound lighting feeder pillar to compound lighting pole to pole</t>
  </si>
  <si>
    <t>Earthing system (Cadweld) for compound feeder pillar</t>
  </si>
  <si>
    <t>Termination &amp; looping board c/w earth bars, fuse unit</t>
  </si>
  <si>
    <t>GI pipe road crossing 1 x 4" class C</t>
  </si>
  <si>
    <t>Application &amp; liaison with TNB &amp; MPSP for the inspection, TNB meter installation, and thereafter handing over to TNB &amp; MPSP and obtain clearance letter</t>
  </si>
  <si>
    <t>Concrete plinth for lighting pole</t>
  </si>
  <si>
    <t>From TNB feeder pillar to lighting feeder pillar incoming supply using 1 x 4C x 25mm P/S/P</t>
  </si>
  <si>
    <t>1 x 4" GI pipe for road/drainage crossing</t>
  </si>
  <si>
    <t>Fill in sand at cable pit</t>
  </si>
  <si>
    <t>As build drawing c/w O&amp;M, documentation hard copy &amp; soft copy</t>
  </si>
  <si>
    <t>set</t>
  </si>
  <si>
    <t>Tools &amp; Umbrella</t>
  </si>
  <si>
    <t>3-2.5mm 1C PVC cable inside galvanised steel pole</t>
  </si>
  <si>
    <t>Landscape Lighting Section</t>
  </si>
  <si>
    <t>Labour to install 3m compound ltg die cast aluminium square pole</t>
  </si>
  <si>
    <t>Labour to dismantle inst 3m compound ltg die cast aluminium square pole to other site</t>
  </si>
  <si>
    <t>Labelling sticker (pole &amp; feeder pillar)</t>
  </si>
  <si>
    <t>J/Box for landscape lighting pole</t>
  </si>
  <si>
    <t>3 - 2.5mm 1C PVC cable inside pole</t>
  </si>
  <si>
    <t>C</t>
  </si>
  <si>
    <t>TNB Incoming Supply Section Compound</t>
  </si>
  <si>
    <t>From TNB feeder pillar to lighting feeder pillar incoming supply using 1 x 4C x 25mm P/S/P Aluminium cable</t>
  </si>
  <si>
    <t xml:space="preserve">1 x 4" double wall corrugated pipe </t>
  </si>
  <si>
    <t>Termination work</t>
  </si>
  <si>
    <t>Additional 13A For Water Pump For 3rd Floor Only</t>
  </si>
  <si>
    <t>Supply &amp; install 13A S.SO point for motor water pump (1 no per unit)</t>
  </si>
  <si>
    <t>units</t>
  </si>
  <si>
    <t>Additional 6" GI Pipe For TNB Use At TNB Feeder Pillar (Requested by Mr. Swaran Singh)</t>
  </si>
  <si>
    <t>Supply and install c/w excavation, hacking &amp; packing</t>
  </si>
  <si>
    <t>1600A TNB Feeder Pillar</t>
  </si>
  <si>
    <t>Incoming in trenches</t>
  </si>
  <si>
    <t>Outgoing 6 x 150mm GI pipe</t>
  </si>
  <si>
    <t>800A TNB Feeder Pillar 1</t>
  </si>
  <si>
    <t>Incoming 2 x 150mm GI pipe</t>
  </si>
  <si>
    <t>Outgoing 4 x 150mm GI pipe</t>
  </si>
  <si>
    <t>800A TNB Feeder Pillar 2</t>
  </si>
  <si>
    <t>Outgoing 5 x 150mm GI pipe</t>
  </si>
  <si>
    <t>800A TNB Feeder Pillar 3</t>
  </si>
  <si>
    <t>400A TNB Feeder Pillar 1-1</t>
  </si>
  <si>
    <t>Incoming 1 x 150mm GI pipe</t>
  </si>
  <si>
    <t>Outgoing 3 x 150mm GI pipe</t>
  </si>
  <si>
    <t>400A TNB Feeder Pillar 1-2</t>
  </si>
  <si>
    <t>400A TNB Feeder Pillar 1-3</t>
  </si>
  <si>
    <t>400A TNB Feeder Pillar 1-4</t>
  </si>
  <si>
    <t>400A TNB Feeder Pillar 2-1</t>
  </si>
  <si>
    <t>400A TNB Feeder Pillar 2-2</t>
  </si>
  <si>
    <t>400A TNB Feeder Pillar 2-3</t>
  </si>
  <si>
    <t>400A TNB Feeder Pillar 2-4</t>
  </si>
  <si>
    <t>400A TNB Feeder Pillar 2-5</t>
  </si>
  <si>
    <t>400A TNB Feeder Pillar 3-1</t>
  </si>
  <si>
    <t>400A TNB Feeder Pillar 3-2</t>
  </si>
  <si>
    <t>400A TNB Feeder Pillar 3-3</t>
  </si>
  <si>
    <t>400A TNB Feeder Pillar 3-4</t>
  </si>
  <si>
    <t>400A TNB Feeder Pillar 3-5</t>
  </si>
  <si>
    <t>Concealed magnetic fitting (exchange)</t>
  </si>
  <si>
    <t>Additional 4C x 35mm P/S/P cable for club house meter board to 100A D/B</t>
  </si>
  <si>
    <t>External Street Lighting</t>
  </si>
  <si>
    <t>MPSP Street Lighting Section</t>
  </si>
  <si>
    <t>Stainless steel street lighting feeder pillar motorized auto crossing RCCB c/w digital counter weatherproof type c/w MCCB, locking facilities, photocell control, time switch, plinth, TNB metering panel, etc (to MPSP &amp; TNB requirements ) (New Design)</t>
  </si>
  <si>
    <t>Earthing system (Cadweld) for MPSP feeder pillar</t>
  </si>
  <si>
    <t>9m high galvanised steel pole c/w base plate concrete, anti rust paint, MCB, link box, MPSP sticker, locking facilities and etc to MPSP standard &amp; requirement (single arm 1.5m)</t>
  </si>
  <si>
    <t>24" x 24" Electrical pit (normal)</t>
  </si>
  <si>
    <t>150w high pressure sodium vapour (HPSV) (SON) street lantern (IP66) c/w control gear, choke, ballast, bracket arm and etc (housing 250w)</t>
  </si>
  <si>
    <t>1-25mm 4C x P/S/P aluminium cable in ground  from MPSP feeder pillar to street lighting pole  (new design timer 50% &amp; photocell 50%)</t>
  </si>
  <si>
    <t>Termination &amp; looping board c/w earth bars, fuse unit &amp; 40A 2Pole RCCB 0.1A</t>
  </si>
  <si>
    <t>From TNB feeder pillar to street lighting feeder pillar incoming supply using 1 x 4C x 25mm P/S/P cable to feeder pillar</t>
  </si>
  <si>
    <t>Testing &amp; commissioning</t>
  </si>
  <si>
    <t>10% spare to MPSP</t>
  </si>
  <si>
    <t>GI pipe road crossing 2 x 6" class C</t>
  </si>
  <si>
    <t>2 x 6" double wall corrugated pipe</t>
  </si>
  <si>
    <t>Anti sticker paint for MPSP feeder pillar</t>
  </si>
  <si>
    <t>1 x 6" double wall corrugated pipe</t>
  </si>
  <si>
    <t>TNB Incoming Supply Section</t>
  </si>
  <si>
    <t>Making good wiring damage by Alunan Asas</t>
  </si>
  <si>
    <t>Labour to install 13A S.S.O</t>
  </si>
  <si>
    <t>Normal excavation earth for install underground cable</t>
  </si>
  <si>
    <t>1 x 16w Philips cool white 3000K LED tube</t>
  </si>
  <si>
    <t>lgth</t>
  </si>
  <si>
    <t>Guard House</t>
  </si>
  <si>
    <t>3 phase meter board -weather proof type</t>
  </si>
  <si>
    <t>TNB sub-station</t>
  </si>
  <si>
    <t>Additional Work For Upgrating design</t>
  </si>
  <si>
    <t>Additional Work For Compound Lighting  - 2 nos near retention pond</t>
  </si>
  <si>
    <t>D</t>
  </si>
  <si>
    <t>ITEM</t>
  </si>
  <si>
    <t>DESCRIPTION</t>
  </si>
  <si>
    <t>Units</t>
  </si>
  <si>
    <t>Quantity</t>
  </si>
  <si>
    <t>Rate</t>
  </si>
  <si>
    <t>Amount</t>
  </si>
  <si>
    <t>Budget</t>
  </si>
  <si>
    <t>Workdone</t>
  </si>
  <si>
    <t>13A S.SO using 2 x 2.5mm 2 Pvc/Pvc +1 x 2.5mm2 Pvc/Cpc in concealed and PVC conduit to Hager Stylea series</t>
  </si>
  <si>
    <t xml:space="preserve"> Internal electrical installation - 2 storey (37 units)</t>
  </si>
  <si>
    <t>Internal Electrical installation - Housing Unit</t>
  </si>
  <si>
    <t>F</t>
  </si>
  <si>
    <t>OMISSION</t>
  </si>
  <si>
    <t>ADDITION</t>
  </si>
  <si>
    <t>SUMMARY</t>
  </si>
  <si>
    <t>Omission</t>
  </si>
  <si>
    <t>Addition</t>
  </si>
  <si>
    <t>TOTAL SUMMARY</t>
  </si>
  <si>
    <t>Compound Lighting &amp; Landscape Lighting</t>
  </si>
  <si>
    <t>Fire extinguisher - Bomba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</si>
</sst>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43" fontId="0" fillId="0" borderId="0" xfId="1" applyFont="1" applyFill="1"/>
    <xf numFmtId="0" fontId="0" fillId="0" borderId="0" xfId="0" applyFont="1"/>
    <xf numFmtId="43" fontId="0" fillId="0" borderId="0" xfId="1" applyFont="1" applyFill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9" xfId="1" applyFont="1" applyFill="1" applyBorder="1"/>
    <xf numFmtId="43" fontId="0" fillId="0" borderId="4" xfId="1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43" fontId="0" fillId="0" borderId="9" xfId="1" applyFont="1" applyFill="1" applyBorder="1" applyAlignment="1">
      <alignment vertical="top"/>
    </xf>
    <xf numFmtId="43" fontId="0" fillId="0" borderId="0" xfId="1" applyFont="1" applyFill="1" applyAlignment="1">
      <alignment vertical="top"/>
    </xf>
    <xf numFmtId="43" fontId="0" fillId="0" borderId="0" xfId="1" applyFont="1" applyAlignment="1">
      <alignment vertical="top"/>
    </xf>
    <xf numFmtId="0" fontId="0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43" fontId="0" fillId="0" borderId="9" xfId="1" applyFont="1" applyFill="1" applyBorder="1" applyAlignment="1">
      <alignment horizontal="center" vertical="top"/>
    </xf>
    <xf numFmtId="43" fontId="0" fillId="0" borderId="3" xfId="1" applyFont="1" applyFill="1" applyBorder="1" applyAlignment="1">
      <alignment horizontal="center" vertical="top"/>
    </xf>
    <xf numFmtId="43" fontId="0" fillId="0" borderId="3" xfId="1" applyFont="1" applyFill="1" applyBorder="1" applyAlignment="1">
      <alignment vertical="top"/>
    </xf>
    <xf numFmtId="43" fontId="0" fillId="0" borderId="0" xfId="1" applyFont="1" applyFill="1" applyAlignment="1">
      <alignment horizontal="center" vertical="top"/>
    </xf>
    <xf numFmtId="43" fontId="0" fillId="2" borderId="1" xfId="1" applyFont="1" applyFill="1" applyBorder="1" applyAlignment="1">
      <alignment vertical="top"/>
    </xf>
    <xf numFmtId="43" fontId="0" fillId="2" borderId="7" xfId="1" applyFont="1" applyFill="1" applyBorder="1" applyAlignment="1">
      <alignment vertical="top"/>
    </xf>
    <xf numFmtId="43" fontId="0" fillId="2" borderId="1" xfId="1" applyFont="1" applyFill="1" applyBorder="1" applyAlignment="1">
      <alignment horizontal="center" vertical="top"/>
    </xf>
    <xf numFmtId="43" fontId="0" fillId="0" borderId="9" xfId="1" applyFont="1" applyFill="1" applyBorder="1" applyAlignment="1">
      <alignment horizontal="center"/>
    </xf>
    <xf numFmtId="43" fontId="0" fillId="2" borderId="1" xfId="1" applyFont="1" applyFill="1" applyBorder="1"/>
    <xf numFmtId="43" fontId="0" fillId="2" borderId="7" xfId="1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1" xfId="0" applyFont="1" applyBorder="1" applyAlignment="1">
      <alignment horizontal="right"/>
    </xf>
    <xf numFmtId="0" fontId="0" fillId="0" borderId="10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9" xfId="0" applyFont="1" applyBorder="1" applyAlignment="1">
      <alignment horizontal="right"/>
    </xf>
    <xf numFmtId="0" fontId="0" fillId="0" borderId="0" xfId="0" applyFont="1" applyBorder="1" applyAlignment="1">
      <alignment wrapText="1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/>
    <xf numFmtId="0" fontId="0" fillId="0" borderId="0" xfId="0" applyFont="1" applyFill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7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7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9" xfId="0" applyFont="1" applyBorder="1" applyAlignment="1">
      <alignment horizontal="right" vertical="top"/>
    </xf>
    <xf numFmtId="0" fontId="0" fillId="0" borderId="9" xfId="0" applyFont="1" applyFill="1" applyBorder="1" applyAlignment="1">
      <alignment vertical="top"/>
    </xf>
    <xf numFmtId="0" fontId="0" fillId="0" borderId="0" xfId="0" applyFont="1" applyFill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4" fontId="0" fillId="0" borderId="0" xfId="0" applyNumberFormat="1" applyFont="1" applyAlignment="1">
      <alignment vertical="top"/>
    </xf>
    <xf numFmtId="0" fontId="0" fillId="2" borderId="1" xfId="0" applyFont="1" applyFill="1" applyBorder="1" applyAlignment="1">
      <alignment horizontal="right" vertical="top"/>
    </xf>
    <xf numFmtId="0" fontId="0" fillId="2" borderId="1" xfId="0" applyFont="1" applyFill="1" applyBorder="1" applyAlignment="1">
      <alignment vertical="top"/>
    </xf>
    <xf numFmtId="0" fontId="0" fillId="2" borderId="7" xfId="0" applyFont="1" applyFill="1" applyBorder="1" applyAlignment="1">
      <alignment horizontal="center" vertical="top"/>
    </xf>
    <xf numFmtId="0" fontId="0" fillId="0" borderId="3" xfId="0" applyFont="1" applyBorder="1" applyAlignment="1">
      <alignment horizontal="right" vertical="top"/>
    </xf>
    <xf numFmtId="0" fontId="0" fillId="0" borderId="0" xfId="0" applyFont="1" applyAlignment="1">
      <alignment horizontal="right" vertical="top"/>
    </xf>
    <xf numFmtId="0" fontId="0" fillId="0" borderId="0" xfId="0" applyFont="1" applyFill="1" applyAlignment="1">
      <alignment vertical="top"/>
    </xf>
    <xf numFmtId="0" fontId="4" fillId="0" borderId="0" xfId="0" applyFont="1" applyBorder="1" applyAlignment="1">
      <alignment wrapText="1"/>
    </xf>
    <xf numFmtId="0" fontId="0" fillId="2" borderId="9" xfId="0" applyFont="1" applyFill="1" applyBorder="1" applyAlignment="1">
      <alignment horizontal="right" vertical="top"/>
    </xf>
    <xf numFmtId="0" fontId="0" fillId="2" borderId="9" xfId="0" applyFont="1" applyFill="1" applyBorder="1" applyAlignment="1">
      <alignment vertical="top"/>
    </xf>
    <xf numFmtId="0" fontId="0" fillId="2" borderId="0" xfId="0" applyFont="1" applyFill="1" applyAlignment="1">
      <alignment horizontal="center" vertical="top"/>
    </xf>
    <xf numFmtId="43" fontId="0" fillId="2" borderId="9" xfId="1" applyFont="1" applyFill="1" applyBorder="1" applyAlignment="1">
      <alignment vertical="top"/>
    </xf>
    <xf numFmtId="43" fontId="0" fillId="2" borderId="0" xfId="1" applyFont="1" applyFill="1" applyAlignment="1">
      <alignment vertical="top"/>
    </xf>
    <xf numFmtId="43" fontId="0" fillId="2" borderId="9" xfId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0" fillId="0" borderId="3" xfId="0" applyFont="1" applyFill="1" applyBorder="1" applyAlignment="1">
      <alignment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/>
    </xf>
    <xf numFmtId="43" fontId="0" fillId="0" borderId="0" xfId="1" applyFont="1" applyFill="1" applyBorder="1" applyAlignment="1">
      <alignment vertical="top"/>
    </xf>
    <xf numFmtId="0" fontId="0" fillId="0" borderId="8" xfId="0" applyFont="1" applyFill="1" applyBorder="1" applyAlignment="1">
      <alignment vertical="top" wrapText="1"/>
    </xf>
    <xf numFmtId="0" fontId="0" fillId="0" borderId="8" xfId="0" applyFont="1" applyFill="1" applyBorder="1" applyAlignment="1">
      <alignment horizontal="center" vertical="top"/>
    </xf>
    <xf numFmtId="43" fontId="0" fillId="0" borderId="8" xfId="1" applyFont="1" applyFill="1" applyBorder="1" applyAlignment="1">
      <alignment vertical="top"/>
    </xf>
    <xf numFmtId="0" fontId="0" fillId="2" borderId="0" xfId="0" applyFont="1" applyFill="1" applyBorder="1" applyAlignment="1">
      <alignment horizontal="center" vertical="top"/>
    </xf>
    <xf numFmtId="43" fontId="0" fillId="2" borderId="0" xfId="1" applyFont="1" applyFill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0" fillId="0" borderId="12" xfId="0" applyFont="1" applyBorder="1" applyAlignment="1">
      <alignment horizontal="right" vertical="top"/>
    </xf>
    <xf numFmtId="0" fontId="0" fillId="0" borderId="13" xfId="0" applyFont="1" applyFill="1" applyBorder="1" applyAlignment="1">
      <alignment vertical="top"/>
    </xf>
    <xf numFmtId="0" fontId="0" fillId="0" borderId="13" xfId="0" applyFont="1" applyFill="1" applyBorder="1" applyAlignment="1">
      <alignment horizontal="center" vertical="top"/>
    </xf>
    <xf numFmtId="43" fontId="0" fillId="0" borderId="13" xfId="1" applyFont="1" applyFill="1" applyBorder="1" applyAlignment="1">
      <alignment vertical="top"/>
    </xf>
    <xf numFmtId="43" fontId="0" fillId="0" borderId="13" xfId="1" applyFont="1" applyFill="1" applyBorder="1" applyAlignment="1">
      <alignment horizontal="center" vertical="top"/>
    </xf>
    <xf numFmtId="43" fontId="0" fillId="0" borderId="14" xfId="1" applyFont="1" applyFill="1" applyBorder="1" applyAlignment="1">
      <alignment vertical="top"/>
    </xf>
    <xf numFmtId="0" fontId="0" fillId="0" borderId="13" xfId="0" applyFont="1" applyBorder="1" applyAlignment="1">
      <alignment horizontal="right" vertical="top" wrapText="1"/>
    </xf>
    <xf numFmtId="0" fontId="0" fillId="0" borderId="9" xfId="0" applyFont="1" applyFill="1" applyBorder="1" applyAlignment="1">
      <alignment horizontal="right" vertical="top"/>
    </xf>
    <xf numFmtId="0" fontId="2" fillId="0" borderId="0" xfId="0" applyFont="1" applyFill="1" applyAlignment="1">
      <alignment vertical="top" wrapText="1"/>
    </xf>
    <xf numFmtId="0" fontId="0" fillId="0" borderId="5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43" fontId="0" fillId="0" borderId="11" xfId="1" applyFont="1" applyFill="1" applyBorder="1" applyAlignment="1">
      <alignment horizontal="center"/>
    </xf>
    <xf numFmtId="43" fontId="0" fillId="0" borderId="6" xfId="1" applyFont="1" applyFill="1" applyBorder="1" applyAlignment="1">
      <alignment horizontal="center"/>
    </xf>
    <xf numFmtId="0" fontId="0" fillId="0" borderId="0" xfId="0" applyFont="1" applyFill="1" applyAlignment="1">
      <alignment wrapText="1"/>
    </xf>
    <xf numFmtId="43" fontId="0" fillId="0" borderId="0" xfId="0" applyNumberFormat="1" applyFont="1" applyFill="1" applyAlignment="1">
      <alignment vertical="top"/>
    </xf>
    <xf numFmtId="4" fontId="0" fillId="0" borderId="0" xfId="0" applyNumberFormat="1" applyFont="1" applyFill="1" applyAlignment="1">
      <alignment vertical="top"/>
    </xf>
    <xf numFmtId="43" fontId="0" fillId="0" borderId="0" xfId="0" applyNumberFormat="1" applyFont="1" applyFill="1"/>
    <xf numFmtId="4" fontId="0" fillId="0" borderId="0" xfId="0" applyNumberFormat="1" applyFont="1"/>
    <xf numFmtId="43" fontId="0" fillId="0" borderId="4" xfId="1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4"/>
  <sheetViews>
    <sheetView tabSelected="1" topLeftCell="A332" workbookViewId="0">
      <selection activeCell="G380" sqref="G380"/>
    </sheetView>
  </sheetViews>
  <sheetFormatPr defaultRowHeight="15" x14ac:dyDescent="0.25"/>
  <cols>
    <col min="1" max="1" width="9.140625" style="2"/>
    <col min="2" max="2" width="9.140625" style="28"/>
    <col min="3" max="3" width="69.140625" style="29" customWidth="1"/>
    <col min="4" max="4" width="6.28515625" style="30" customWidth="1"/>
    <col min="5" max="5" width="9.85546875" style="40" customWidth="1"/>
    <col min="6" max="6" width="16.28515625" style="1" customWidth="1"/>
    <col min="7" max="7" width="14.28515625" style="1" customWidth="1"/>
    <col min="8" max="8" width="9.85546875" style="3" customWidth="1"/>
    <col min="9" max="9" width="15.42578125" style="1" customWidth="1"/>
    <col min="10" max="10" width="14.28515625" style="1" customWidth="1"/>
    <col min="11" max="11" width="16.42578125" style="1" customWidth="1"/>
    <col min="12" max="12" width="14.7109375" style="2" customWidth="1"/>
    <col min="13" max="16384" width="9.140625" style="2"/>
  </cols>
  <sheetData>
    <row r="1" spans="2:12" x14ac:dyDescent="0.25">
      <c r="E1" s="88" t="s">
        <v>271</v>
      </c>
      <c r="F1" s="89"/>
      <c r="G1" s="90"/>
      <c r="H1" s="91" t="s">
        <v>272</v>
      </c>
      <c r="I1" s="92"/>
      <c r="J1" s="93"/>
    </row>
    <row r="2" spans="2:12" x14ac:dyDescent="0.25">
      <c r="B2" s="31" t="s">
        <v>265</v>
      </c>
      <c r="C2" s="32" t="s">
        <v>266</v>
      </c>
      <c r="D2" s="33" t="s">
        <v>267</v>
      </c>
      <c r="E2" s="34" t="s">
        <v>268</v>
      </c>
      <c r="F2" s="4" t="s">
        <v>269</v>
      </c>
      <c r="G2" s="4" t="s">
        <v>270</v>
      </c>
      <c r="H2" s="4" t="s">
        <v>268</v>
      </c>
      <c r="I2" s="4" t="s">
        <v>269</v>
      </c>
      <c r="J2" s="4" t="s">
        <v>270</v>
      </c>
    </row>
    <row r="3" spans="2:12" x14ac:dyDescent="0.25">
      <c r="B3" s="35"/>
      <c r="C3" s="36"/>
      <c r="D3" s="37"/>
      <c r="E3" s="38"/>
      <c r="F3" s="6"/>
      <c r="G3" s="7"/>
      <c r="H3" s="6"/>
      <c r="I3" s="7"/>
      <c r="J3" s="6"/>
    </row>
    <row r="4" spans="2:12" x14ac:dyDescent="0.25">
      <c r="B4" s="35"/>
      <c r="C4" s="57" t="s">
        <v>277</v>
      </c>
      <c r="D4" s="37"/>
      <c r="E4" s="38"/>
      <c r="F4" s="25"/>
      <c r="G4" s="7"/>
      <c r="H4" s="25"/>
      <c r="I4" s="7"/>
      <c r="J4" s="25"/>
    </row>
    <row r="5" spans="2:12" x14ac:dyDescent="0.25">
      <c r="B5" s="35" t="s">
        <v>4</v>
      </c>
      <c r="C5" s="29" t="s">
        <v>0</v>
      </c>
      <c r="D5" s="39" t="s">
        <v>3</v>
      </c>
      <c r="E5" s="40">
        <v>1</v>
      </c>
      <c r="F5" s="5">
        <v>-1023556.82</v>
      </c>
      <c r="G5" s="1">
        <f t="shared" ref="G5:G7" si="0">ROUND(F5*E5,2)</f>
        <v>-1023556.82</v>
      </c>
      <c r="H5" s="37">
        <v>1</v>
      </c>
      <c r="I5" s="1">
        <v>-1019995</v>
      </c>
      <c r="J5" s="5">
        <f>ROUND(I5*H5,2)</f>
        <v>-1019995</v>
      </c>
    </row>
    <row r="6" spans="2:12" x14ac:dyDescent="0.25">
      <c r="B6" s="35" t="s">
        <v>41</v>
      </c>
      <c r="C6" s="29" t="s">
        <v>1</v>
      </c>
      <c r="D6" s="39" t="s">
        <v>3</v>
      </c>
      <c r="E6" s="40">
        <v>1</v>
      </c>
      <c r="F6" s="5"/>
      <c r="H6" s="37">
        <v>1</v>
      </c>
      <c r="I6" s="1">
        <v>26557.57</v>
      </c>
      <c r="J6" s="5">
        <f>ROUND(I6*H6,2)</f>
        <v>26557.57</v>
      </c>
    </row>
    <row r="7" spans="2:12" x14ac:dyDescent="0.25">
      <c r="B7" s="35" t="s">
        <v>200</v>
      </c>
      <c r="C7" s="29" t="s">
        <v>2</v>
      </c>
      <c r="D7" s="39" t="s">
        <v>3</v>
      </c>
      <c r="E7" s="40">
        <v>1</v>
      </c>
      <c r="F7" s="5">
        <f>-ROUND(114260/1.1,2)-ROUND(140808.8/1.1,2)</f>
        <v>-231880.72999999998</v>
      </c>
      <c r="G7" s="1">
        <f t="shared" si="0"/>
        <v>-231880.73</v>
      </c>
      <c r="H7" s="37">
        <v>1</v>
      </c>
      <c r="I7" s="1">
        <v>-128534</v>
      </c>
      <c r="J7" s="5">
        <f>ROUND(I7*H7,2)</f>
        <v>-128534</v>
      </c>
    </row>
    <row r="8" spans="2:12" x14ac:dyDescent="0.25">
      <c r="B8" s="35"/>
      <c r="D8" s="39"/>
      <c r="F8" s="5"/>
      <c r="H8" s="37"/>
      <c r="J8" s="5"/>
    </row>
    <row r="9" spans="2:12" x14ac:dyDescent="0.25">
      <c r="B9" s="41"/>
      <c r="C9" s="42"/>
      <c r="D9" s="43"/>
      <c r="E9" s="44"/>
      <c r="F9" s="26"/>
      <c r="G9" s="27">
        <f>SUM(G5:G8)</f>
        <v>-1255437.55</v>
      </c>
      <c r="H9" s="45"/>
      <c r="I9" s="27"/>
      <c r="J9" s="26">
        <f>SUM(J5:J8)</f>
        <v>-1121971.4300000002</v>
      </c>
      <c r="K9" s="1">
        <f>G9-J9</f>
        <v>-133466.11999999988</v>
      </c>
    </row>
    <row r="10" spans="2:12" x14ac:dyDescent="0.25">
      <c r="B10" s="35"/>
      <c r="D10" s="39"/>
      <c r="F10" s="5"/>
      <c r="H10" s="37"/>
      <c r="J10" s="5"/>
    </row>
    <row r="11" spans="2:12" x14ac:dyDescent="0.25">
      <c r="B11" s="35"/>
      <c r="C11" s="17" t="s">
        <v>278</v>
      </c>
      <c r="D11" s="39"/>
      <c r="F11" s="5"/>
      <c r="H11" s="37"/>
      <c r="J11" s="5"/>
      <c r="L11" s="98"/>
    </row>
    <row r="12" spans="2:12" x14ac:dyDescent="0.25">
      <c r="B12" s="35" t="s">
        <v>4</v>
      </c>
      <c r="C12" s="17" t="s">
        <v>275</v>
      </c>
      <c r="D12" s="39" t="s">
        <v>3</v>
      </c>
      <c r="E12" s="40">
        <v>1</v>
      </c>
      <c r="F12" s="5">
        <f>406630+504465</f>
        <v>911095</v>
      </c>
      <c r="G12" s="1">
        <f>ROUND(F12*E12,2)</f>
        <v>911095</v>
      </c>
      <c r="H12" s="37"/>
      <c r="J12" s="5"/>
    </row>
    <row r="13" spans="2:12" x14ac:dyDescent="0.25">
      <c r="B13" s="35"/>
      <c r="C13" s="12" t="s">
        <v>274</v>
      </c>
      <c r="D13" s="39"/>
      <c r="F13" s="5"/>
      <c r="H13" s="37"/>
      <c r="J13" s="5"/>
    </row>
    <row r="14" spans="2:12" ht="30" x14ac:dyDescent="0.25">
      <c r="B14" s="46">
        <v>1</v>
      </c>
      <c r="C14" s="29" t="s">
        <v>5</v>
      </c>
      <c r="D14" s="47" t="s">
        <v>6</v>
      </c>
      <c r="E14" s="48"/>
      <c r="F14" s="8"/>
      <c r="G14" s="9"/>
      <c r="H14" s="49">
        <v>1332</v>
      </c>
      <c r="I14" s="9">
        <v>36</v>
      </c>
      <c r="J14" s="8">
        <f t="shared" ref="J14:J37" si="1">ROUND(I14*H14,2)</f>
        <v>47952</v>
      </c>
    </row>
    <row r="15" spans="2:12" ht="30" x14ac:dyDescent="0.25">
      <c r="B15" s="46">
        <v>2</v>
      </c>
      <c r="C15" s="29" t="s">
        <v>7</v>
      </c>
      <c r="D15" s="47" t="s">
        <v>6</v>
      </c>
      <c r="E15" s="48"/>
      <c r="F15" s="8"/>
      <c r="G15" s="9"/>
      <c r="H15" s="49">
        <v>1036</v>
      </c>
      <c r="I15" s="9">
        <v>57</v>
      </c>
      <c r="J15" s="8">
        <f t="shared" si="1"/>
        <v>59052</v>
      </c>
    </row>
    <row r="16" spans="2:12" ht="30" x14ac:dyDescent="0.25">
      <c r="B16" s="46">
        <v>3</v>
      </c>
      <c r="C16" s="29" t="s">
        <v>8</v>
      </c>
      <c r="D16" s="47" t="s">
        <v>6</v>
      </c>
      <c r="E16" s="48"/>
      <c r="F16" s="8"/>
      <c r="G16" s="9"/>
      <c r="H16" s="49">
        <v>259</v>
      </c>
      <c r="I16" s="9">
        <v>44.5</v>
      </c>
      <c r="J16" s="8">
        <f t="shared" si="1"/>
        <v>11525.5</v>
      </c>
    </row>
    <row r="17" spans="2:10" ht="30" x14ac:dyDescent="0.25">
      <c r="B17" s="46">
        <v>4</v>
      </c>
      <c r="C17" s="29" t="s">
        <v>9</v>
      </c>
      <c r="D17" s="47" t="s">
        <v>6</v>
      </c>
      <c r="E17" s="48"/>
      <c r="F17" s="8"/>
      <c r="G17" s="9"/>
      <c r="H17" s="49">
        <v>222</v>
      </c>
      <c r="I17" s="9">
        <v>112</v>
      </c>
      <c r="J17" s="8">
        <f t="shared" si="1"/>
        <v>24864</v>
      </c>
    </row>
    <row r="18" spans="2:10" x14ac:dyDescent="0.25">
      <c r="B18" s="46">
        <v>5</v>
      </c>
      <c r="C18" s="29" t="s">
        <v>10</v>
      </c>
      <c r="D18" s="47" t="s">
        <v>6</v>
      </c>
      <c r="E18" s="48"/>
      <c r="F18" s="8"/>
      <c r="G18" s="9"/>
      <c r="H18" s="49">
        <v>111</v>
      </c>
      <c r="I18" s="9">
        <v>68.5</v>
      </c>
      <c r="J18" s="8">
        <f t="shared" si="1"/>
        <v>7603.5</v>
      </c>
    </row>
    <row r="19" spans="2:10" x14ac:dyDescent="0.25">
      <c r="B19" s="46">
        <v>6</v>
      </c>
      <c r="C19" s="29" t="s">
        <v>11</v>
      </c>
      <c r="D19" s="47" t="s">
        <v>6</v>
      </c>
      <c r="E19" s="48"/>
      <c r="F19" s="8"/>
      <c r="G19" s="9"/>
      <c r="H19" s="49">
        <v>37</v>
      </c>
      <c r="I19" s="9">
        <v>46.5</v>
      </c>
      <c r="J19" s="8">
        <f t="shared" si="1"/>
        <v>1720.5</v>
      </c>
    </row>
    <row r="20" spans="2:10" x14ac:dyDescent="0.25">
      <c r="B20" s="46">
        <v>7</v>
      </c>
      <c r="C20" s="29" t="s">
        <v>12</v>
      </c>
      <c r="D20" s="47" t="s">
        <v>6</v>
      </c>
      <c r="E20" s="48"/>
      <c r="F20" s="8"/>
      <c r="G20" s="9"/>
      <c r="H20" s="49">
        <v>37</v>
      </c>
      <c r="I20" s="9">
        <v>220</v>
      </c>
      <c r="J20" s="8">
        <f t="shared" si="1"/>
        <v>8140</v>
      </c>
    </row>
    <row r="21" spans="2:10" ht="30" x14ac:dyDescent="0.25">
      <c r="B21" s="46">
        <v>8</v>
      </c>
      <c r="C21" s="29" t="s">
        <v>13</v>
      </c>
      <c r="D21" s="47" t="s">
        <v>6</v>
      </c>
      <c r="E21" s="48"/>
      <c r="F21" s="8"/>
      <c r="G21" s="9"/>
      <c r="H21" s="49">
        <v>74</v>
      </c>
      <c r="I21" s="9">
        <v>60</v>
      </c>
      <c r="J21" s="8">
        <f t="shared" si="1"/>
        <v>4440</v>
      </c>
    </row>
    <row r="22" spans="2:10" ht="30" x14ac:dyDescent="0.25">
      <c r="B22" s="46">
        <v>9</v>
      </c>
      <c r="C22" s="29" t="s">
        <v>14</v>
      </c>
      <c r="D22" s="47" t="s">
        <v>6</v>
      </c>
      <c r="E22" s="48"/>
      <c r="F22" s="8"/>
      <c r="G22" s="9"/>
      <c r="H22" s="49">
        <v>148</v>
      </c>
      <c r="I22" s="9">
        <v>174</v>
      </c>
      <c r="J22" s="8">
        <f t="shared" si="1"/>
        <v>25752</v>
      </c>
    </row>
    <row r="23" spans="2:10" x14ac:dyDescent="0.25">
      <c r="B23" s="46">
        <v>10</v>
      </c>
      <c r="C23" s="29" t="s">
        <v>15</v>
      </c>
      <c r="D23" s="47" t="s">
        <v>6</v>
      </c>
      <c r="E23" s="48"/>
      <c r="F23" s="8"/>
      <c r="G23" s="9"/>
      <c r="H23" s="49">
        <v>37</v>
      </c>
      <c r="I23" s="9">
        <v>570</v>
      </c>
      <c r="J23" s="8">
        <f t="shared" si="1"/>
        <v>21090</v>
      </c>
    </row>
    <row r="24" spans="2:10" x14ac:dyDescent="0.25">
      <c r="B24" s="46">
        <v>11</v>
      </c>
      <c r="C24" s="29" t="s">
        <v>16</v>
      </c>
      <c r="D24" s="47" t="s">
        <v>6</v>
      </c>
      <c r="E24" s="48"/>
      <c r="F24" s="8"/>
      <c r="G24" s="9"/>
      <c r="H24" s="49">
        <v>37</v>
      </c>
      <c r="I24" s="9">
        <v>74.5</v>
      </c>
      <c r="J24" s="8">
        <f t="shared" si="1"/>
        <v>2756.5</v>
      </c>
    </row>
    <row r="25" spans="2:10" ht="30" x14ac:dyDescent="0.25">
      <c r="B25" s="46">
        <v>12</v>
      </c>
      <c r="C25" s="29" t="s">
        <v>17</v>
      </c>
      <c r="D25" s="47" t="s">
        <v>6</v>
      </c>
      <c r="E25" s="48"/>
      <c r="F25" s="8"/>
      <c r="G25" s="9"/>
      <c r="H25" s="49">
        <v>37</v>
      </c>
      <c r="I25" s="9">
        <v>820</v>
      </c>
      <c r="J25" s="8">
        <f t="shared" si="1"/>
        <v>30340</v>
      </c>
    </row>
    <row r="26" spans="2:10" ht="30" x14ac:dyDescent="0.25">
      <c r="B26" s="46">
        <v>13</v>
      </c>
      <c r="C26" s="29" t="s">
        <v>18</v>
      </c>
      <c r="D26" s="47" t="s">
        <v>6</v>
      </c>
      <c r="E26" s="48"/>
      <c r="F26" s="8"/>
      <c r="G26" s="9"/>
      <c r="H26" s="49">
        <v>37</v>
      </c>
      <c r="I26" s="9">
        <v>820</v>
      </c>
      <c r="J26" s="8">
        <f t="shared" si="1"/>
        <v>30340</v>
      </c>
    </row>
    <row r="27" spans="2:10" x14ac:dyDescent="0.25">
      <c r="B27" s="46">
        <v>14</v>
      </c>
      <c r="C27" s="29" t="s">
        <v>19</v>
      </c>
      <c r="D27" s="47" t="s">
        <v>20</v>
      </c>
      <c r="E27" s="48"/>
      <c r="F27" s="8"/>
      <c r="G27" s="9"/>
      <c r="H27" s="49">
        <v>629</v>
      </c>
      <c r="I27" s="9">
        <v>25.5</v>
      </c>
      <c r="J27" s="8">
        <f t="shared" si="1"/>
        <v>16039.5</v>
      </c>
    </row>
    <row r="28" spans="2:10" x14ac:dyDescent="0.25">
      <c r="B28" s="46">
        <v>15</v>
      </c>
      <c r="C28" s="29" t="s">
        <v>21</v>
      </c>
      <c r="D28" s="47" t="s">
        <v>20</v>
      </c>
      <c r="E28" s="48"/>
      <c r="F28" s="8"/>
      <c r="G28" s="9"/>
      <c r="H28" s="49">
        <v>444</v>
      </c>
      <c r="I28" s="9">
        <v>49</v>
      </c>
      <c r="J28" s="8">
        <f t="shared" si="1"/>
        <v>21756</v>
      </c>
    </row>
    <row r="29" spans="2:10" x14ac:dyDescent="0.25">
      <c r="B29" s="46">
        <v>16</v>
      </c>
      <c r="C29" s="29" t="s">
        <v>22</v>
      </c>
      <c r="D29" s="47" t="s">
        <v>6</v>
      </c>
      <c r="E29" s="48"/>
      <c r="F29" s="8"/>
      <c r="G29" s="9"/>
      <c r="H29" s="49">
        <v>37</v>
      </c>
      <c r="I29" s="9">
        <v>50</v>
      </c>
      <c r="J29" s="8">
        <f t="shared" si="1"/>
        <v>1850</v>
      </c>
    </row>
    <row r="30" spans="2:10" ht="30" x14ac:dyDescent="0.25">
      <c r="B30" s="46">
        <v>17</v>
      </c>
      <c r="C30" s="29" t="s">
        <v>23</v>
      </c>
      <c r="D30" s="47" t="s">
        <v>20</v>
      </c>
      <c r="E30" s="48"/>
      <c r="F30" s="8"/>
      <c r="G30" s="9"/>
      <c r="H30" s="49">
        <v>92.5</v>
      </c>
      <c r="I30" s="9">
        <v>20</v>
      </c>
      <c r="J30" s="8">
        <f t="shared" si="1"/>
        <v>1850</v>
      </c>
    </row>
    <row r="31" spans="2:10" x14ac:dyDescent="0.25">
      <c r="B31" s="46">
        <v>18</v>
      </c>
      <c r="C31" s="29" t="s">
        <v>24</v>
      </c>
      <c r="D31" s="47" t="s">
        <v>20</v>
      </c>
      <c r="E31" s="48"/>
      <c r="F31" s="8"/>
      <c r="G31" s="9"/>
      <c r="H31" s="49">
        <v>629</v>
      </c>
      <c r="I31" s="9">
        <v>20</v>
      </c>
      <c r="J31" s="8">
        <f t="shared" si="1"/>
        <v>12580</v>
      </c>
    </row>
    <row r="32" spans="2:10" ht="30" x14ac:dyDescent="0.25">
      <c r="B32" s="46">
        <v>19</v>
      </c>
      <c r="C32" s="29" t="s">
        <v>25</v>
      </c>
      <c r="D32" s="47" t="s">
        <v>20</v>
      </c>
      <c r="E32" s="48"/>
      <c r="F32" s="8"/>
      <c r="G32" s="9"/>
      <c r="H32" s="49">
        <v>555</v>
      </c>
      <c r="I32" s="9">
        <v>20</v>
      </c>
      <c r="J32" s="8">
        <f t="shared" si="1"/>
        <v>11100</v>
      </c>
    </row>
    <row r="33" spans="2:12" x14ac:dyDescent="0.25">
      <c r="B33" s="46">
        <v>20</v>
      </c>
      <c r="C33" s="29" t="s">
        <v>26</v>
      </c>
      <c r="D33" s="47" t="s">
        <v>27</v>
      </c>
      <c r="E33" s="48"/>
      <c r="F33" s="8"/>
      <c r="G33" s="9"/>
      <c r="H33" s="49">
        <v>37</v>
      </c>
      <c r="I33" s="9">
        <v>46.5</v>
      </c>
      <c r="J33" s="8">
        <f t="shared" si="1"/>
        <v>1720.5</v>
      </c>
    </row>
    <row r="34" spans="2:12" x14ac:dyDescent="0.25">
      <c r="B34" s="46">
        <v>21</v>
      </c>
      <c r="C34" s="29" t="s">
        <v>28</v>
      </c>
      <c r="D34" s="47" t="s">
        <v>6</v>
      </c>
      <c r="E34" s="48"/>
      <c r="F34" s="8"/>
      <c r="G34" s="9"/>
      <c r="H34" s="49">
        <v>37</v>
      </c>
      <c r="I34" s="9">
        <v>1120</v>
      </c>
      <c r="J34" s="8">
        <f t="shared" si="1"/>
        <v>41440</v>
      </c>
    </row>
    <row r="35" spans="2:12" x14ac:dyDescent="0.25">
      <c r="B35" s="46">
        <v>22</v>
      </c>
      <c r="C35" s="29" t="s">
        <v>29</v>
      </c>
      <c r="D35" s="47" t="s">
        <v>6</v>
      </c>
      <c r="E35" s="48"/>
      <c r="F35" s="8"/>
      <c r="G35" s="9"/>
      <c r="H35" s="49">
        <v>148</v>
      </c>
      <c r="I35" s="9">
        <v>36.5</v>
      </c>
      <c r="J35" s="8">
        <f t="shared" si="1"/>
        <v>5402</v>
      </c>
    </row>
    <row r="36" spans="2:12" s="30" customFormat="1" x14ac:dyDescent="0.25">
      <c r="B36" s="86">
        <v>23</v>
      </c>
      <c r="C36" s="94" t="s">
        <v>30</v>
      </c>
      <c r="D36" s="47" t="s">
        <v>6</v>
      </c>
      <c r="E36" s="48"/>
      <c r="F36" s="8"/>
      <c r="G36" s="9"/>
      <c r="H36" s="49">
        <v>37</v>
      </c>
      <c r="I36" s="9">
        <v>221</v>
      </c>
      <c r="J36" s="8">
        <f t="shared" si="1"/>
        <v>8177</v>
      </c>
      <c r="K36" s="1"/>
    </row>
    <row r="37" spans="2:12" s="30" customFormat="1" x14ac:dyDescent="0.25">
      <c r="B37" s="86">
        <v>24</v>
      </c>
      <c r="C37" s="94" t="s">
        <v>31</v>
      </c>
      <c r="D37" s="47" t="s">
        <v>6</v>
      </c>
      <c r="E37" s="48"/>
      <c r="F37" s="8"/>
      <c r="G37" s="9"/>
      <c r="H37" s="49">
        <f>222-37</f>
        <v>185</v>
      </c>
      <c r="I37" s="9">
        <v>36.5</v>
      </c>
      <c r="J37" s="8">
        <f t="shared" si="1"/>
        <v>6752.5</v>
      </c>
      <c r="K37" s="1"/>
      <c r="L37" s="97"/>
    </row>
    <row r="38" spans="2:12" s="30" customFormat="1" x14ac:dyDescent="0.25">
      <c r="B38" s="86">
        <v>25</v>
      </c>
      <c r="C38" s="94" t="s">
        <v>32</v>
      </c>
      <c r="D38" s="47"/>
      <c r="E38" s="48"/>
      <c r="F38" s="8"/>
      <c r="G38" s="9"/>
      <c r="H38" s="49"/>
      <c r="I38" s="9"/>
      <c r="J38" s="8"/>
      <c r="K38" s="1"/>
    </row>
    <row r="39" spans="2:12" x14ac:dyDescent="0.25">
      <c r="B39" s="46" t="s">
        <v>33</v>
      </c>
      <c r="C39" s="29" t="s">
        <v>34</v>
      </c>
      <c r="D39" s="47" t="s">
        <v>20</v>
      </c>
      <c r="E39" s="48"/>
      <c r="F39" s="8"/>
      <c r="G39" s="9"/>
      <c r="H39" s="49">
        <v>74</v>
      </c>
      <c r="I39" s="9">
        <v>6.7</v>
      </c>
      <c r="J39" s="8">
        <f>ROUND(I39*H39,2)</f>
        <v>495.8</v>
      </c>
    </row>
    <row r="40" spans="2:12" x14ac:dyDescent="0.25">
      <c r="B40" s="46" t="s">
        <v>35</v>
      </c>
      <c r="C40" s="29" t="s">
        <v>36</v>
      </c>
      <c r="D40" s="47" t="s">
        <v>6</v>
      </c>
      <c r="E40" s="48"/>
      <c r="F40" s="8"/>
      <c r="G40" s="9"/>
      <c r="H40" s="49">
        <v>74</v>
      </c>
      <c r="I40" s="9">
        <v>65</v>
      </c>
      <c r="J40" s="8">
        <f>ROUND(I40*H40,2)</f>
        <v>4810</v>
      </c>
    </row>
    <row r="41" spans="2:12" x14ac:dyDescent="0.25">
      <c r="B41" s="46" t="s">
        <v>37</v>
      </c>
      <c r="C41" s="29" t="s">
        <v>38</v>
      </c>
      <c r="D41" s="47" t="s">
        <v>6</v>
      </c>
      <c r="E41" s="48"/>
      <c r="F41" s="8"/>
      <c r="G41" s="9"/>
      <c r="H41" s="49">
        <v>37</v>
      </c>
      <c r="I41" s="9">
        <v>166</v>
      </c>
      <c r="J41" s="8">
        <f>ROUND(I41*H41,2)</f>
        <v>6142</v>
      </c>
    </row>
    <row r="42" spans="2:12" x14ac:dyDescent="0.25">
      <c r="B42" s="46" t="s">
        <v>39</v>
      </c>
      <c r="C42" s="29" t="s">
        <v>40</v>
      </c>
      <c r="D42" s="47" t="s">
        <v>6</v>
      </c>
      <c r="E42" s="48"/>
      <c r="F42" s="8"/>
      <c r="G42" s="9"/>
      <c r="H42" s="49">
        <v>37</v>
      </c>
      <c r="I42" s="9">
        <v>360</v>
      </c>
      <c r="J42" s="8">
        <f>ROUND(I42*H42,2)</f>
        <v>13320</v>
      </c>
    </row>
    <row r="43" spans="2:12" s="11" customFormat="1" x14ac:dyDescent="0.25">
      <c r="B43" s="46"/>
      <c r="C43" s="16"/>
      <c r="D43" s="47"/>
      <c r="E43" s="48"/>
      <c r="F43" s="8"/>
      <c r="G43" s="9"/>
      <c r="H43" s="49"/>
      <c r="I43" s="9"/>
      <c r="J43" s="8"/>
      <c r="K43" s="9"/>
    </row>
    <row r="44" spans="2:12" s="11" customFormat="1" x14ac:dyDescent="0.25">
      <c r="B44" s="46"/>
      <c r="C44" s="13" t="s">
        <v>42</v>
      </c>
      <c r="D44" s="39"/>
      <c r="E44" s="40"/>
      <c r="F44" s="5"/>
      <c r="G44" s="1"/>
      <c r="H44" s="49"/>
      <c r="I44" s="9"/>
      <c r="J44" s="8"/>
      <c r="K44" s="9"/>
    </row>
    <row r="45" spans="2:12" s="11" customFormat="1" ht="30" x14ac:dyDescent="0.25">
      <c r="B45" s="46">
        <v>1</v>
      </c>
      <c r="C45" s="16" t="s">
        <v>5</v>
      </c>
      <c r="D45" s="47" t="s">
        <v>6</v>
      </c>
      <c r="E45" s="48"/>
      <c r="F45" s="8"/>
      <c r="G45" s="9"/>
      <c r="H45" s="49">
        <v>1638</v>
      </c>
      <c r="I45" s="9">
        <v>36</v>
      </c>
      <c r="J45" s="8">
        <f t="shared" ref="J45:J69" si="2">ROUND(I45*H45,2)</f>
        <v>58968</v>
      </c>
      <c r="K45" s="9"/>
    </row>
    <row r="46" spans="2:12" s="11" customFormat="1" ht="30" x14ac:dyDescent="0.25">
      <c r="B46" s="46">
        <v>2</v>
      </c>
      <c r="C46" s="16" t="s">
        <v>7</v>
      </c>
      <c r="D46" s="47" t="s">
        <v>6</v>
      </c>
      <c r="E46" s="48"/>
      <c r="F46" s="8"/>
      <c r="G46" s="9"/>
      <c r="H46" s="49">
        <v>1209</v>
      </c>
      <c r="I46" s="9">
        <v>57</v>
      </c>
      <c r="J46" s="8">
        <f t="shared" si="2"/>
        <v>68913</v>
      </c>
      <c r="K46" s="9"/>
    </row>
    <row r="47" spans="2:12" s="11" customFormat="1" ht="30" x14ac:dyDescent="0.25">
      <c r="B47" s="46">
        <v>3</v>
      </c>
      <c r="C47" s="16" t="s">
        <v>8</v>
      </c>
      <c r="D47" s="47" t="s">
        <v>6</v>
      </c>
      <c r="E47" s="48"/>
      <c r="F47" s="8"/>
      <c r="G47" s="9"/>
      <c r="H47" s="49">
        <v>273</v>
      </c>
      <c r="I47" s="9">
        <v>44.5</v>
      </c>
      <c r="J47" s="8">
        <f t="shared" si="2"/>
        <v>12148.5</v>
      </c>
      <c r="K47" s="9"/>
    </row>
    <row r="48" spans="2:12" s="11" customFormat="1" ht="30" x14ac:dyDescent="0.25">
      <c r="B48" s="46">
        <v>4</v>
      </c>
      <c r="C48" s="16" t="s">
        <v>9</v>
      </c>
      <c r="D48" s="47" t="s">
        <v>6</v>
      </c>
      <c r="E48" s="48"/>
      <c r="F48" s="8"/>
      <c r="G48" s="9"/>
      <c r="H48" s="49">
        <v>234</v>
      </c>
      <c r="I48" s="9">
        <v>112</v>
      </c>
      <c r="J48" s="8">
        <f t="shared" si="2"/>
        <v>26208</v>
      </c>
      <c r="K48" s="9"/>
    </row>
    <row r="49" spans="2:11" s="11" customFormat="1" x14ac:dyDescent="0.25">
      <c r="B49" s="46">
        <v>5</v>
      </c>
      <c r="C49" s="16" t="s">
        <v>10</v>
      </c>
      <c r="D49" s="47" t="s">
        <v>6</v>
      </c>
      <c r="E49" s="48"/>
      <c r="F49" s="8"/>
      <c r="G49" s="9"/>
      <c r="H49" s="49">
        <v>156</v>
      </c>
      <c r="I49" s="9">
        <v>68.5</v>
      </c>
      <c r="J49" s="8">
        <f t="shared" si="2"/>
        <v>10686</v>
      </c>
      <c r="K49" s="9"/>
    </row>
    <row r="50" spans="2:11" s="11" customFormat="1" x14ac:dyDescent="0.25">
      <c r="B50" s="46">
        <v>6</v>
      </c>
      <c r="C50" s="16" t="s">
        <v>11</v>
      </c>
      <c r="D50" s="47" t="s">
        <v>6</v>
      </c>
      <c r="E50" s="48"/>
      <c r="F50" s="8"/>
      <c r="G50" s="9"/>
      <c r="H50" s="49">
        <v>39</v>
      </c>
      <c r="I50" s="9">
        <v>46.5</v>
      </c>
      <c r="J50" s="8">
        <f t="shared" si="2"/>
        <v>1813.5</v>
      </c>
      <c r="K50" s="9"/>
    </row>
    <row r="51" spans="2:11" s="11" customFormat="1" x14ac:dyDescent="0.25">
      <c r="B51" s="46">
        <v>7</v>
      </c>
      <c r="C51" s="16" t="s">
        <v>12</v>
      </c>
      <c r="D51" s="47" t="s">
        <v>6</v>
      </c>
      <c r="E51" s="48"/>
      <c r="F51" s="8"/>
      <c r="G51" s="9"/>
      <c r="H51" s="49">
        <v>39</v>
      </c>
      <c r="I51" s="9">
        <v>220</v>
      </c>
      <c r="J51" s="8">
        <f t="shared" si="2"/>
        <v>8580</v>
      </c>
      <c r="K51" s="9"/>
    </row>
    <row r="52" spans="2:11" s="11" customFormat="1" ht="30" x14ac:dyDescent="0.25">
      <c r="B52" s="46">
        <v>8</v>
      </c>
      <c r="C52" s="16" t="s">
        <v>13</v>
      </c>
      <c r="D52" s="47" t="s">
        <v>6</v>
      </c>
      <c r="E52" s="48"/>
      <c r="F52" s="8"/>
      <c r="G52" s="9"/>
      <c r="H52" s="49">
        <v>78</v>
      </c>
      <c r="I52" s="9">
        <v>60</v>
      </c>
      <c r="J52" s="8">
        <f t="shared" si="2"/>
        <v>4680</v>
      </c>
      <c r="K52" s="9"/>
    </row>
    <row r="53" spans="2:11" s="11" customFormat="1" ht="30" x14ac:dyDescent="0.25">
      <c r="B53" s="46">
        <v>9</v>
      </c>
      <c r="C53" s="16" t="s">
        <v>14</v>
      </c>
      <c r="D53" s="47" t="s">
        <v>6</v>
      </c>
      <c r="E53" s="48"/>
      <c r="F53" s="8"/>
      <c r="G53" s="9"/>
      <c r="H53" s="49">
        <v>195</v>
      </c>
      <c r="I53" s="9">
        <v>174</v>
      </c>
      <c r="J53" s="8">
        <f t="shared" si="2"/>
        <v>33930</v>
      </c>
      <c r="K53" s="9"/>
    </row>
    <row r="54" spans="2:11" s="11" customFormat="1" x14ac:dyDescent="0.25">
      <c r="B54" s="46">
        <v>10</v>
      </c>
      <c r="C54" s="16" t="s">
        <v>15</v>
      </c>
      <c r="D54" s="47" t="s">
        <v>6</v>
      </c>
      <c r="E54" s="48"/>
      <c r="F54" s="8"/>
      <c r="G54" s="9"/>
      <c r="H54" s="49">
        <v>39</v>
      </c>
      <c r="I54" s="9">
        <v>570</v>
      </c>
      <c r="J54" s="8">
        <f t="shared" si="2"/>
        <v>22230</v>
      </c>
      <c r="K54" s="9"/>
    </row>
    <row r="55" spans="2:11" s="11" customFormat="1" x14ac:dyDescent="0.25">
      <c r="B55" s="46">
        <v>11</v>
      </c>
      <c r="C55" s="16" t="s">
        <v>16</v>
      </c>
      <c r="D55" s="47" t="s">
        <v>6</v>
      </c>
      <c r="E55" s="48"/>
      <c r="F55" s="8"/>
      <c r="G55" s="9"/>
      <c r="H55" s="49">
        <v>39</v>
      </c>
      <c r="I55" s="9">
        <v>74.5</v>
      </c>
      <c r="J55" s="8">
        <f t="shared" si="2"/>
        <v>2905.5</v>
      </c>
      <c r="K55" s="9"/>
    </row>
    <row r="56" spans="2:11" s="11" customFormat="1" ht="30" x14ac:dyDescent="0.25">
      <c r="B56" s="46">
        <v>12</v>
      </c>
      <c r="C56" s="16" t="s">
        <v>17</v>
      </c>
      <c r="D56" s="47" t="s">
        <v>6</v>
      </c>
      <c r="E56" s="48"/>
      <c r="F56" s="8"/>
      <c r="G56" s="9"/>
      <c r="H56" s="49">
        <v>39</v>
      </c>
      <c r="I56" s="9">
        <v>880</v>
      </c>
      <c r="J56" s="8">
        <f t="shared" si="2"/>
        <v>34320</v>
      </c>
      <c r="K56" s="9"/>
    </row>
    <row r="57" spans="2:11" s="11" customFormat="1" ht="30" x14ac:dyDescent="0.25">
      <c r="B57" s="46">
        <v>13</v>
      </c>
      <c r="C57" s="16" t="s">
        <v>18</v>
      </c>
      <c r="D57" s="47" t="s">
        <v>6</v>
      </c>
      <c r="E57" s="48"/>
      <c r="F57" s="8"/>
      <c r="G57" s="9"/>
      <c r="H57" s="49">
        <v>39</v>
      </c>
      <c r="I57" s="9">
        <v>880</v>
      </c>
      <c r="J57" s="8">
        <f t="shared" si="2"/>
        <v>34320</v>
      </c>
      <c r="K57" s="9"/>
    </row>
    <row r="58" spans="2:11" s="11" customFormat="1" x14ac:dyDescent="0.25">
      <c r="B58" s="46">
        <v>14</v>
      </c>
      <c r="C58" s="16" t="s">
        <v>19</v>
      </c>
      <c r="D58" s="47" t="s">
        <v>20</v>
      </c>
      <c r="E58" s="48"/>
      <c r="F58" s="8"/>
      <c r="G58" s="9"/>
      <c r="H58" s="49">
        <v>585</v>
      </c>
      <c r="I58" s="9">
        <v>25.5</v>
      </c>
      <c r="J58" s="8">
        <f t="shared" si="2"/>
        <v>14917.5</v>
      </c>
      <c r="K58" s="9"/>
    </row>
    <row r="59" spans="2:11" s="11" customFormat="1" x14ac:dyDescent="0.25">
      <c r="B59" s="46">
        <v>15</v>
      </c>
      <c r="C59" s="16" t="s">
        <v>21</v>
      </c>
      <c r="D59" s="47" t="s">
        <v>20</v>
      </c>
      <c r="E59" s="48"/>
      <c r="F59" s="8"/>
      <c r="G59" s="9"/>
      <c r="H59" s="49">
        <v>507</v>
      </c>
      <c r="I59" s="9">
        <v>49</v>
      </c>
      <c r="J59" s="8">
        <f t="shared" si="2"/>
        <v>24843</v>
      </c>
      <c r="K59" s="9"/>
    </row>
    <row r="60" spans="2:11" s="11" customFormat="1" x14ac:dyDescent="0.25">
      <c r="B60" s="46">
        <v>16</v>
      </c>
      <c r="C60" s="16" t="s">
        <v>22</v>
      </c>
      <c r="D60" s="47" t="s">
        <v>6</v>
      </c>
      <c r="E60" s="48"/>
      <c r="F60" s="8"/>
      <c r="G60" s="9"/>
      <c r="H60" s="49">
        <v>39</v>
      </c>
      <c r="I60" s="9">
        <v>50</v>
      </c>
      <c r="J60" s="8">
        <f t="shared" si="2"/>
        <v>1950</v>
      </c>
      <c r="K60" s="9"/>
    </row>
    <row r="61" spans="2:11" s="11" customFormat="1" ht="30" x14ac:dyDescent="0.25">
      <c r="B61" s="46">
        <v>17</v>
      </c>
      <c r="C61" s="16" t="s">
        <v>23</v>
      </c>
      <c r="D61" s="47" t="s">
        <v>20</v>
      </c>
      <c r="E61" s="48"/>
      <c r="F61" s="8"/>
      <c r="G61" s="9"/>
      <c r="H61" s="49">
        <v>97.5</v>
      </c>
      <c r="I61" s="9">
        <v>20</v>
      </c>
      <c r="J61" s="8">
        <f t="shared" si="2"/>
        <v>1950</v>
      </c>
      <c r="K61" s="9"/>
    </row>
    <row r="62" spans="2:11" s="11" customFormat="1" x14ac:dyDescent="0.25">
      <c r="B62" s="46">
        <v>18</v>
      </c>
      <c r="C62" s="16" t="s">
        <v>24</v>
      </c>
      <c r="D62" s="47" t="s">
        <v>20</v>
      </c>
      <c r="E62" s="48"/>
      <c r="F62" s="8"/>
      <c r="G62" s="9"/>
      <c r="H62" s="49">
        <v>507</v>
      </c>
      <c r="I62" s="9">
        <v>20</v>
      </c>
      <c r="J62" s="8">
        <f t="shared" si="2"/>
        <v>10140</v>
      </c>
      <c r="K62" s="9"/>
    </row>
    <row r="63" spans="2:11" s="11" customFormat="1" ht="30" x14ac:dyDescent="0.25">
      <c r="B63" s="46">
        <v>19</v>
      </c>
      <c r="C63" s="16" t="s">
        <v>25</v>
      </c>
      <c r="D63" s="47" t="s">
        <v>20</v>
      </c>
      <c r="E63" s="48"/>
      <c r="F63" s="8"/>
      <c r="G63" s="9"/>
      <c r="H63" s="49">
        <v>585</v>
      </c>
      <c r="I63" s="9">
        <v>20</v>
      </c>
      <c r="J63" s="8">
        <f t="shared" si="2"/>
        <v>11700</v>
      </c>
      <c r="K63" s="9"/>
    </row>
    <row r="64" spans="2:11" s="11" customFormat="1" x14ac:dyDescent="0.25">
      <c r="B64" s="46">
        <v>20</v>
      </c>
      <c r="C64" s="16" t="s">
        <v>26</v>
      </c>
      <c r="D64" s="47" t="s">
        <v>27</v>
      </c>
      <c r="E64" s="48"/>
      <c r="F64" s="8"/>
      <c r="G64" s="9"/>
      <c r="H64" s="49">
        <v>39</v>
      </c>
      <c r="I64" s="9">
        <v>46.5</v>
      </c>
      <c r="J64" s="8">
        <f t="shared" si="2"/>
        <v>1813.5</v>
      </c>
      <c r="K64" s="9"/>
    </row>
    <row r="65" spans="2:12" s="11" customFormat="1" x14ac:dyDescent="0.25">
      <c r="B65" s="46">
        <v>21</v>
      </c>
      <c r="C65" s="16" t="s">
        <v>28</v>
      </c>
      <c r="D65" s="47" t="s">
        <v>6</v>
      </c>
      <c r="E65" s="48"/>
      <c r="F65" s="8"/>
      <c r="G65" s="9"/>
      <c r="H65" s="49">
        <v>39</v>
      </c>
      <c r="I65" s="9">
        <v>1120</v>
      </c>
      <c r="J65" s="8">
        <f t="shared" si="2"/>
        <v>43680</v>
      </c>
      <c r="K65" s="9"/>
    </row>
    <row r="66" spans="2:12" s="11" customFormat="1" x14ac:dyDescent="0.25">
      <c r="B66" s="46">
        <v>22</v>
      </c>
      <c r="C66" s="16" t="s">
        <v>29</v>
      </c>
      <c r="D66" s="47" t="s">
        <v>6</v>
      </c>
      <c r="E66" s="48"/>
      <c r="F66" s="8"/>
      <c r="G66" s="9"/>
      <c r="H66" s="49">
        <v>156</v>
      </c>
      <c r="I66" s="9">
        <v>36.5</v>
      </c>
      <c r="J66" s="8">
        <f t="shared" si="2"/>
        <v>5694</v>
      </c>
      <c r="K66" s="9"/>
    </row>
    <row r="67" spans="2:12" s="11" customFormat="1" x14ac:dyDescent="0.25">
      <c r="B67" s="46">
        <v>23</v>
      </c>
      <c r="C67" s="16" t="s">
        <v>30</v>
      </c>
      <c r="D67" s="47" t="s">
        <v>6</v>
      </c>
      <c r="E67" s="48"/>
      <c r="F67" s="8"/>
      <c r="G67" s="9"/>
      <c r="H67" s="49">
        <v>39</v>
      </c>
      <c r="I67" s="9">
        <v>221</v>
      </c>
      <c r="J67" s="8">
        <f t="shared" si="2"/>
        <v>8619</v>
      </c>
      <c r="K67" s="9"/>
    </row>
    <row r="68" spans="2:12" s="56" customFormat="1" x14ac:dyDescent="0.25">
      <c r="B68" s="86">
        <v>24</v>
      </c>
      <c r="C68" s="65" t="s">
        <v>31</v>
      </c>
      <c r="D68" s="47" t="s">
        <v>6</v>
      </c>
      <c r="E68" s="48"/>
      <c r="F68" s="8"/>
      <c r="G68" s="9"/>
      <c r="H68" s="49">
        <f>234-39</f>
        <v>195</v>
      </c>
      <c r="I68" s="9">
        <v>36.5</v>
      </c>
      <c r="J68" s="8">
        <f t="shared" si="2"/>
        <v>7117.5</v>
      </c>
      <c r="K68" s="9"/>
    </row>
    <row r="69" spans="2:12" s="56" customFormat="1" x14ac:dyDescent="0.25">
      <c r="B69" s="86">
        <v>25</v>
      </c>
      <c r="C69" s="65" t="s">
        <v>43</v>
      </c>
      <c r="D69" s="47" t="s">
        <v>6</v>
      </c>
      <c r="E69" s="48"/>
      <c r="F69" s="8"/>
      <c r="G69" s="9"/>
      <c r="H69" s="49">
        <v>39</v>
      </c>
      <c r="I69" s="9">
        <v>87</v>
      </c>
      <c r="J69" s="8">
        <f t="shared" si="2"/>
        <v>3393</v>
      </c>
      <c r="K69" s="9"/>
      <c r="L69" s="95"/>
    </row>
    <row r="70" spans="2:12" s="56" customFormat="1" x14ac:dyDescent="0.25">
      <c r="B70" s="86">
        <v>26</v>
      </c>
      <c r="C70" s="65" t="s">
        <v>44</v>
      </c>
      <c r="D70" s="47"/>
      <c r="E70" s="48"/>
      <c r="F70" s="8"/>
      <c r="G70" s="9"/>
      <c r="H70" s="49"/>
      <c r="I70" s="9"/>
      <c r="J70" s="8"/>
      <c r="K70" s="9"/>
    </row>
    <row r="71" spans="2:12" s="56" customFormat="1" x14ac:dyDescent="0.25">
      <c r="B71" s="86" t="s">
        <v>33</v>
      </c>
      <c r="C71" s="65" t="s">
        <v>34</v>
      </c>
      <c r="D71" s="47" t="s">
        <v>20</v>
      </c>
      <c r="E71" s="48"/>
      <c r="F71" s="8"/>
      <c r="G71" s="9"/>
      <c r="H71" s="49">
        <v>78</v>
      </c>
      <c r="I71" s="9">
        <v>6.7</v>
      </c>
      <c r="J71" s="8">
        <f>ROUND(I71*H71,2)</f>
        <v>522.6</v>
      </c>
      <c r="K71" s="9"/>
    </row>
    <row r="72" spans="2:12" s="56" customFormat="1" x14ac:dyDescent="0.25">
      <c r="B72" s="86" t="s">
        <v>35</v>
      </c>
      <c r="C72" s="65" t="s">
        <v>36</v>
      </c>
      <c r="D72" s="47" t="s">
        <v>6</v>
      </c>
      <c r="E72" s="48"/>
      <c r="F72" s="8"/>
      <c r="G72" s="9"/>
      <c r="H72" s="49">
        <v>78</v>
      </c>
      <c r="I72" s="9">
        <v>65</v>
      </c>
      <c r="J72" s="8">
        <f>ROUND(I72*H72,2)</f>
        <v>5070</v>
      </c>
      <c r="K72" s="9"/>
    </row>
    <row r="73" spans="2:12" s="56" customFormat="1" x14ac:dyDescent="0.25">
      <c r="B73" s="86" t="s">
        <v>37</v>
      </c>
      <c r="C73" s="65" t="s">
        <v>38</v>
      </c>
      <c r="D73" s="47" t="s">
        <v>27</v>
      </c>
      <c r="E73" s="48"/>
      <c r="F73" s="8"/>
      <c r="G73" s="9"/>
      <c r="H73" s="49">
        <v>39</v>
      </c>
      <c r="I73" s="9">
        <v>166</v>
      </c>
      <c r="J73" s="8">
        <f>ROUND(I73*H73,2)</f>
        <v>6474</v>
      </c>
      <c r="K73" s="9"/>
    </row>
    <row r="74" spans="2:12" s="56" customFormat="1" x14ac:dyDescent="0.25">
      <c r="B74" s="86" t="s">
        <v>39</v>
      </c>
      <c r="C74" s="65" t="s">
        <v>40</v>
      </c>
      <c r="D74" s="47" t="s">
        <v>6</v>
      </c>
      <c r="E74" s="48"/>
      <c r="F74" s="8"/>
      <c r="G74" s="9"/>
      <c r="H74" s="49">
        <v>39</v>
      </c>
      <c r="I74" s="9">
        <v>360</v>
      </c>
      <c r="J74" s="8">
        <f>ROUND(I74*H74,2)</f>
        <v>14040</v>
      </c>
      <c r="K74" s="9"/>
    </row>
    <row r="75" spans="2:12" s="56" customFormat="1" x14ac:dyDescent="0.25">
      <c r="B75" s="86"/>
      <c r="C75" s="65"/>
      <c r="D75" s="47"/>
      <c r="E75" s="48"/>
      <c r="F75" s="8"/>
      <c r="G75" s="9"/>
      <c r="H75" s="18"/>
      <c r="I75" s="9"/>
      <c r="J75" s="8"/>
      <c r="K75" s="9"/>
    </row>
    <row r="76" spans="2:12" s="56" customFormat="1" x14ac:dyDescent="0.25">
      <c r="B76" s="86"/>
      <c r="C76" s="87" t="s">
        <v>205</v>
      </c>
      <c r="D76" s="47"/>
      <c r="E76" s="48"/>
      <c r="F76" s="8"/>
      <c r="G76" s="9"/>
      <c r="H76" s="18"/>
      <c r="I76" s="9"/>
      <c r="J76" s="8"/>
      <c r="K76" s="9"/>
    </row>
    <row r="77" spans="2:12" s="56" customFormat="1" x14ac:dyDescent="0.25">
      <c r="B77" s="86">
        <v>1</v>
      </c>
      <c r="C77" s="65" t="s">
        <v>206</v>
      </c>
      <c r="D77" s="47" t="s">
        <v>207</v>
      </c>
      <c r="E77" s="48"/>
      <c r="F77" s="8"/>
      <c r="G77" s="9"/>
      <c r="H77" s="18">
        <v>39</v>
      </c>
      <c r="I77" s="9">
        <v>65</v>
      </c>
      <c r="J77" s="8">
        <f>ROUND(H77*I77,2)</f>
        <v>2535</v>
      </c>
      <c r="K77" s="9"/>
      <c r="L77" s="96"/>
    </row>
    <row r="78" spans="2:12" s="56" customFormat="1" x14ac:dyDescent="0.25">
      <c r="B78" s="86"/>
      <c r="C78" s="65"/>
      <c r="D78" s="47"/>
      <c r="E78" s="48"/>
      <c r="F78" s="8"/>
      <c r="G78" s="9"/>
      <c r="H78" s="18"/>
      <c r="I78" s="9"/>
      <c r="J78" s="8"/>
      <c r="K78" s="9"/>
      <c r="L78" s="96"/>
    </row>
    <row r="79" spans="2:12" s="56" customFormat="1" x14ac:dyDescent="0.25">
      <c r="B79" s="86"/>
      <c r="C79" s="87" t="s">
        <v>262</v>
      </c>
      <c r="D79" s="47"/>
      <c r="E79" s="48"/>
      <c r="F79" s="8"/>
      <c r="G79" s="9"/>
      <c r="H79" s="18"/>
      <c r="I79" s="9"/>
      <c r="J79" s="8"/>
      <c r="K79" s="9"/>
    </row>
    <row r="80" spans="2:12" s="56" customFormat="1" x14ac:dyDescent="0.25">
      <c r="B80" s="86">
        <v>1</v>
      </c>
      <c r="C80" s="65" t="s">
        <v>235</v>
      </c>
      <c r="D80" s="47" t="s">
        <v>6</v>
      </c>
      <c r="E80" s="48"/>
      <c r="F80" s="8"/>
      <c r="G80" s="9"/>
      <c r="H80" s="18">
        <v>152</v>
      </c>
      <c r="I80" s="9">
        <v>30</v>
      </c>
      <c r="J80" s="8">
        <f t="shared" ref="J80:J84" si="3">ROUND(H80*I80,2)</f>
        <v>4560</v>
      </c>
      <c r="K80" s="9"/>
    </row>
    <row r="81" spans="2:12" s="56" customFormat="1" x14ac:dyDescent="0.25">
      <c r="B81" s="86">
        <v>3</v>
      </c>
      <c r="C81" s="65" t="s">
        <v>236</v>
      </c>
      <c r="D81" s="47" t="s">
        <v>20</v>
      </c>
      <c r="E81" s="48"/>
      <c r="F81" s="8"/>
      <c r="G81" s="9"/>
      <c r="H81" s="18">
        <f>8</f>
        <v>8</v>
      </c>
      <c r="I81" s="9">
        <v>88</v>
      </c>
      <c r="J81" s="8">
        <f t="shared" si="3"/>
        <v>704</v>
      </c>
      <c r="K81" s="9"/>
    </row>
    <row r="82" spans="2:12" s="56" customFormat="1" x14ac:dyDescent="0.25">
      <c r="B82" s="86">
        <v>4</v>
      </c>
      <c r="C82" s="65" t="s">
        <v>284</v>
      </c>
      <c r="D82" s="47" t="s">
        <v>6</v>
      </c>
      <c r="E82" s="48"/>
      <c r="F82" s="8"/>
      <c r="G82" s="9"/>
      <c r="H82" s="18">
        <v>6</v>
      </c>
      <c r="I82" s="9">
        <v>145</v>
      </c>
      <c r="J82" s="8">
        <f t="shared" si="3"/>
        <v>870</v>
      </c>
      <c r="K82" s="9"/>
    </row>
    <row r="83" spans="2:12" s="56" customFormat="1" x14ac:dyDescent="0.25">
      <c r="B83" s="86">
        <v>5</v>
      </c>
      <c r="C83" s="65" t="s">
        <v>254</v>
      </c>
      <c r="D83" s="47" t="s">
        <v>6</v>
      </c>
      <c r="E83" s="48"/>
      <c r="F83" s="8"/>
      <c r="G83" s="9"/>
      <c r="H83" s="18">
        <v>14</v>
      </c>
      <c r="I83" s="9">
        <v>140</v>
      </c>
      <c r="J83" s="8">
        <f t="shared" si="3"/>
        <v>1960</v>
      </c>
      <c r="K83" s="9"/>
      <c r="L83" s="96"/>
    </row>
    <row r="84" spans="2:12" s="56" customFormat="1" x14ac:dyDescent="0.25">
      <c r="B84" s="86">
        <v>6</v>
      </c>
      <c r="C84" s="65" t="s">
        <v>255</v>
      </c>
      <c r="D84" s="47" t="s">
        <v>6</v>
      </c>
      <c r="E84" s="48"/>
      <c r="F84" s="8"/>
      <c r="G84" s="9"/>
      <c r="H84" s="18">
        <v>20</v>
      </c>
      <c r="I84" s="9">
        <v>15</v>
      </c>
      <c r="J84" s="8">
        <f t="shared" si="3"/>
        <v>300</v>
      </c>
      <c r="K84" s="9"/>
    </row>
    <row r="85" spans="2:12" s="11" customFormat="1" x14ac:dyDescent="0.25">
      <c r="B85" s="46"/>
      <c r="C85" s="16"/>
      <c r="D85" s="47"/>
      <c r="E85" s="48"/>
      <c r="F85" s="8"/>
      <c r="G85" s="9"/>
      <c r="H85" s="18"/>
      <c r="I85" s="9"/>
      <c r="J85" s="8"/>
      <c r="K85" s="9"/>
    </row>
    <row r="86" spans="2:12" s="11" customFormat="1" x14ac:dyDescent="0.25">
      <c r="B86" s="46"/>
      <c r="C86" s="13" t="s">
        <v>161</v>
      </c>
      <c r="D86" s="47"/>
      <c r="E86" s="48"/>
      <c r="F86" s="8"/>
      <c r="G86" s="9"/>
      <c r="H86" s="18"/>
      <c r="I86" s="9"/>
      <c r="J86" s="8"/>
      <c r="K86" s="9"/>
    </row>
    <row r="87" spans="2:12" s="11" customFormat="1" x14ac:dyDescent="0.25">
      <c r="B87" s="46"/>
      <c r="C87" s="14" t="s">
        <v>162</v>
      </c>
      <c r="D87" s="47"/>
      <c r="E87" s="48"/>
      <c r="F87" s="8"/>
      <c r="G87" s="9"/>
      <c r="H87" s="18"/>
      <c r="I87" s="9"/>
      <c r="J87" s="8"/>
      <c r="K87" s="9"/>
    </row>
    <row r="88" spans="2:12" s="11" customFormat="1" x14ac:dyDescent="0.25">
      <c r="B88" s="46">
        <v>1</v>
      </c>
      <c r="C88" s="16" t="s">
        <v>163</v>
      </c>
      <c r="D88" s="47" t="s">
        <v>20</v>
      </c>
      <c r="E88" s="48"/>
      <c r="F88" s="8"/>
      <c r="G88" s="9"/>
      <c r="H88" s="18">
        <v>185</v>
      </c>
      <c r="I88" s="9">
        <v>20</v>
      </c>
      <c r="J88" s="8">
        <f>ROUND(I88*H88,2)</f>
        <v>3700</v>
      </c>
      <c r="K88" s="9"/>
    </row>
    <row r="89" spans="2:12" s="11" customFormat="1" x14ac:dyDescent="0.25">
      <c r="B89" s="46">
        <v>2</v>
      </c>
      <c r="C89" s="16" t="s">
        <v>164</v>
      </c>
      <c r="D89" s="47" t="s">
        <v>20</v>
      </c>
      <c r="E89" s="48"/>
      <c r="F89" s="8"/>
      <c r="G89" s="9"/>
      <c r="H89" s="18">
        <v>81.400000000000006</v>
      </c>
      <c r="I89" s="9">
        <v>20</v>
      </c>
      <c r="J89" s="8">
        <f>ROUND(I89*H89,2)</f>
        <v>1628</v>
      </c>
      <c r="K89" s="9"/>
    </row>
    <row r="90" spans="2:12" s="11" customFormat="1" x14ac:dyDescent="0.25">
      <c r="B90" s="46">
        <v>3</v>
      </c>
      <c r="C90" s="16" t="s">
        <v>165</v>
      </c>
      <c r="D90" s="47" t="s">
        <v>20</v>
      </c>
      <c r="E90" s="48"/>
      <c r="F90" s="8"/>
      <c r="G90" s="9"/>
      <c r="H90" s="18">
        <v>240.5</v>
      </c>
      <c r="I90" s="9">
        <v>25</v>
      </c>
      <c r="J90" s="8">
        <f>ROUND(I90*H90,2)</f>
        <v>6012.5</v>
      </c>
      <c r="K90" s="9"/>
    </row>
    <row r="91" spans="2:12" s="11" customFormat="1" x14ac:dyDescent="0.25">
      <c r="B91" s="46">
        <v>4</v>
      </c>
      <c r="C91" s="75" t="s">
        <v>166</v>
      </c>
      <c r="D91" s="47" t="s">
        <v>20</v>
      </c>
      <c r="E91" s="68"/>
      <c r="F91" s="8"/>
      <c r="G91" s="69"/>
      <c r="H91" s="18">
        <v>148</v>
      </c>
      <c r="I91" s="69">
        <v>5</v>
      </c>
      <c r="J91" s="8">
        <f>ROUND(I91*H91,2)</f>
        <v>740</v>
      </c>
      <c r="K91" s="9"/>
    </row>
    <row r="92" spans="2:12" s="11" customFormat="1" x14ac:dyDescent="0.25">
      <c r="B92" s="46"/>
      <c r="C92" s="14" t="s">
        <v>167</v>
      </c>
      <c r="D92" s="47"/>
      <c r="E92" s="48"/>
      <c r="F92" s="8"/>
      <c r="G92" s="9"/>
      <c r="H92" s="18"/>
      <c r="I92" s="9"/>
      <c r="J92" s="8"/>
      <c r="K92" s="9"/>
    </row>
    <row r="93" spans="2:12" s="11" customFormat="1" x14ac:dyDescent="0.25">
      <c r="B93" s="46">
        <v>1</v>
      </c>
      <c r="C93" s="16" t="s">
        <v>163</v>
      </c>
      <c r="D93" s="47" t="s">
        <v>20</v>
      </c>
      <c r="E93" s="48"/>
      <c r="F93" s="8"/>
      <c r="G93" s="9"/>
      <c r="H93" s="18">
        <v>175.5</v>
      </c>
      <c r="I93" s="9">
        <v>20</v>
      </c>
      <c r="J93" s="8">
        <f>ROUND(I93*H93,2)</f>
        <v>3510</v>
      </c>
      <c r="K93" s="9"/>
    </row>
    <row r="94" spans="2:12" s="11" customFormat="1" x14ac:dyDescent="0.25">
      <c r="B94" s="46">
        <v>2</v>
      </c>
      <c r="C94" s="16" t="s">
        <v>168</v>
      </c>
      <c r="D94" s="47" t="s">
        <v>20</v>
      </c>
      <c r="E94" s="48"/>
      <c r="F94" s="8"/>
      <c r="G94" s="9"/>
      <c r="H94" s="18">
        <v>183.3</v>
      </c>
      <c r="I94" s="9">
        <v>20</v>
      </c>
      <c r="J94" s="8">
        <f>ROUND(I94*H94,2)</f>
        <v>3666</v>
      </c>
      <c r="K94" s="9"/>
    </row>
    <row r="95" spans="2:12" s="11" customFormat="1" x14ac:dyDescent="0.25">
      <c r="B95" s="46">
        <v>3</v>
      </c>
      <c r="C95" s="16" t="s">
        <v>169</v>
      </c>
      <c r="D95" s="47" t="s">
        <v>20</v>
      </c>
      <c r="E95" s="48"/>
      <c r="F95" s="8"/>
      <c r="G95" s="9"/>
      <c r="H95" s="18">
        <v>487.5</v>
      </c>
      <c r="I95" s="9">
        <v>25</v>
      </c>
      <c r="J95" s="8">
        <f>ROUND(I95*H95,2)</f>
        <v>12187.5</v>
      </c>
      <c r="K95" s="9"/>
    </row>
    <row r="96" spans="2:12" s="11" customFormat="1" x14ac:dyDescent="0.25">
      <c r="B96" s="46">
        <v>4</v>
      </c>
      <c r="C96" s="16" t="s">
        <v>166</v>
      </c>
      <c r="D96" s="47" t="s">
        <v>20</v>
      </c>
      <c r="E96" s="48"/>
      <c r="F96" s="8"/>
      <c r="G96" s="9"/>
      <c r="H96" s="18">
        <v>156</v>
      </c>
      <c r="I96" s="9">
        <v>5</v>
      </c>
      <c r="J96" s="8">
        <f>ROUND(I96*H96,2)</f>
        <v>780</v>
      </c>
      <c r="K96" s="9"/>
    </row>
    <row r="97" spans="2:12" s="11" customFormat="1" x14ac:dyDescent="0.25">
      <c r="B97" s="46"/>
      <c r="C97" s="16"/>
      <c r="D97" s="47"/>
      <c r="E97" s="48"/>
      <c r="F97" s="8"/>
      <c r="G97" s="9"/>
      <c r="H97" s="18"/>
      <c r="I97" s="9"/>
      <c r="J97" s="8"/>
      <c r="K97" s="9"/>
    </row>
    <row r="98" spans="2:12" s="11" customFormat="1" x14ac:dyDescent="0.25">
      <c r="B98" s="46"/>
      <c r="C98" s="13" t="s">
        <v>170</v>
      </c>
      <c r="D98" s="47"/>
      <c r="E98" s="48"/>
      <c r="F98" s="8"/>
      <c r="G98" s="9"/>
      <c r="H98" s="18"/>
      <c r="I98" s="9"/>
      <c r="J98" s="8"/>
      <c r="K98" s="9"/>
    </row>
    <row r="99" spans="2:12" s="11" customFormat="1" x14ac:dyDescent="0.25">
      <c r="B99" s="46">
        <v>1</v>
      </c>
      <c r="C99" s="16" t="s">
        <v>171</v>
      </c>
      <c r="D99" s="47" t="s">
        <v>20</v>
      </c>
      <c r="E99" s="48"/>
      <c r="F99" s="8"/>
      <c r="G99" s="9"/>
      <c r="H99" s="18">
        <v>9</v>
      </c>
      <c r="I99" s="9">
        <v>210</v>
      </c>
      <c r="J99" s="8">
        <f>ROUND(H99*I99,2)</f>
        <v>1890</v>
      </c>
      <c r="K99" s="9"/>
      <c r="L99" s="50"/>
    </row>
    <row r="100" spans="2:12" s="11" customFormat="1" x14ac:dyDescent="0.25">
      <c r="B100" s="46">
        <v>2</v>
      </c>
      <c r="C100" s="16" t="s">
        <v>172</v>
      </c>
      <c r="D100" s="47" t="s">
        <v>20</v>
      </c>
      <c r="E100" s="48"/>
      <c r="F100" s="8"/>
      <c r="G100" s="9"/>
      <c r="H100" s="18">
        <v>8</v>
      </c>
      <c r="I100" s="9">
        <v>175</v>
      </c>
      <c r="J100" s="8">
        <f>ROUND(H100*I100,2)</f>
        <v>1400</v>
      </c>
      <c r="K100" s="9"/>
      <c r="L100" s="50"/>
    </row>
    <row r="101" spans="2:12" s="11" customFormat="1" x14ac:dyDescent="0.25">
      <c r="B101" s="46">
        <v>3</v>
      </c>
      <c r="C101" s="16" t="s">
        <v>173</v>
      </c>
      <c r="D101" s="47" t="s">
        <v>20</v>
      </c>
      <c r="E101" s="48"/>
      <c r="F101" s="8"/>
      <c r="G101" s="9"/>
      <c r="H101" s="18">
        <v>6</v>
      </c>
      <c r="I101" s="9">
        <v>140</v>
      </c>
      <c r="J101" s="8">
        <f>ROUND(H101*I101,2)</f>
        <v>840</v>
      </c>
      <c r="K101" s="9"/>
    </row>
    <row r="102" spans="2:12" s="11" customFormat="1" x14ac:dyDescent="0.25">
      <c r="B102" s="46">
        <v>4</v>
      </c>
      <c r="C102" s="16" t="s">
        <v>174</v>
      </c>
      <c r="D102" s="47" t="s">
        <v>20</v>
      </c>
      <c r="E102" s="48"/>
      <c r="F102" s="8"/>
      <c r="G102" s="9"/>
      <c r="H102" s="18">
        <v>11</v>
      </c>
      <c r="I102" s="9">
        <v>245</v>
      </c>
      <c r="J102" s="8">
        <f>ROUND(H102*I102,2)</f>
        <v>2695</v>
      </c>
      <c r="K102" s="9"/>
      <c r="L102" s="50"/>
    </row>
    <row r="103" spans="2:12" s="11" customFormat="1" x14ac:dyDescent="0.25">
      <c r="B103" s="46">
        <v>5</v>
      </c>
      <c r="C103" s="16" t="s">
        <v>175</v>
      </c>
      <c r="D103" s="47" t="s">
        <v>20</v>
      </c>
      <c r="E103" s="48"/>
      <c r="F103" s="8"/>
      <c r="G103" s="9"/>
      <c r="H103" s="18">
        <v>9</v>
      </c>
      <c r="I103" s="9">
        <v>210</v>
      </c>
      <c r="J103" s="8">
        <f>ROUND(H103*I103,2)</f>
        <v>1890</v>
      </c>
      <c r="K103" s="9"/>
      <c r="L103" s="50"/>
    </row>
    <row r="104" spans="2:12" s="11" customFormat="1" x14ac:dyDescent="0.25">
      <c r="B104" s="46"/>
      <c r="C104" s="16"/>
      <c r="D104" s="47"/>
      <c r="E104" s="48"/>
      <c r="F104" s="8"/>
      <c r="G104" s="9"/>
      <c r="H104" s="18"/>
      <c r="I104" s="9"/>
      <c r="J104" s="8"/>
      <c r="K104" s="9"/>
    </row>
    <row r="105" spans="2:12" s="11" customFormat="1" x14ac:dyDescent="0.25">
      <c r="B105" s="46"/>
      <c r="C105" s="16"/>
      <c r="D105" s="47"/>
      <c r="E105" s="48"/>
      <c r="F105" s="8"/>
      <c r="G105" s="9"/>
      <c r="H105" s="18"/>
      <c r="I105" s="9"/>
      <c r="J105" s="8"/>
      <c r="K105" s="9"/>
    </row>
    <row r="106" spans="2:12" s="11" customFormat="1" x14ac:dyDescent="0.25">
      <c r="B106" s="51"/>
      <c r="C106" s="64" t="str">
        <f>C12</f>
        <v>Internal Electrical installation - Housing Unit</v>
      </c>
      <c r="D106" s="52"/>
      <c r="E106" s="53"/>
      <c r="F106" s="22"/>
      <c r="G106" s="23">
        <f>SUM(G12:G105)</f>
        <v>911095</v>
      </c>
      <c r="H106" s="24"/>
      <c r="I106" s="23"/>
      <c r="J106" s="22">
        <f>SUM(J13:J105)</f>
        <v>962505.9</v>
      </c>
      <c r="K106" s="9"/>
    </row>
    <row r="107" spans="2:12" s="11" customFormat="1" x14ac:dyDescent="0.25">
      <c r="B107" s="46"/>
      <c r="C107" s="16"/>
      <c r="D107" s="47"/>
      <c r="E107" s="48"/>
      <c r="F107" s="8"/>
      <c r="G107" s="9"/>
      <c r="H107" s="18"/>
      <c r="I107" s="9"/>
      <c r="J107" s="8"/>
      <c r="K107" s="9"/>
    </row>
    <row r="108" spans="2:12" s="11" customFormat="1" x14ac:dyDescent="0.25">
      <c r="B108" s="46" t="s">
        <v>41</v>
      </c>
      <c r="C108" s="15" t="s">
        <v>91</v>
      </c>
      <c r="D108" s="47" t="s">
        <v>3</v>
      </c>
      <c r="E108" s="48">
        <v>1</v>
      </c>
      <c r="F108" s="8">
        <f>89734.55</f>
        <v>89734.55</v>
      </c>
      <c r="G108" s="9">
        <f t="shared" ref="G108" si="4">ROUND(F108*E108,2)</f>
        <v>89734.55</v>
      </c>
      <c r="H108" s="18"/>
      <c r="I108" s="9"/>
      <c r="J108" s="8"/>
      <c r="K108" s="9"/>
    </row>
    <row r="109" spans="2:12" s="11" customFormat="1" x14ac:dyDescent="0.25">
      <c r="B109" s="46"/>
      <c r="C109" s="16" t="s">
        <v>46</v>
      </c>
      <c r="D109" s="47"/>
      <c r="E109" s="48"/>
      <c r="F109" s="8"/>
      <c r="G109" s="9"/>
      <c r="H109" s="18"/>
      <c r="I109" s="9"/>
      <c r="J109" s="8"/>
      <c r="K109" s="9"/>
    </row>
    <row r="110" spans="2:12" s="11" customFormat="1" x14ac:dyDescent="0.25">
      <c r="B110" s="46">
        <v>1</v>
      </c>
      <c r="C110" s="16" t="s">
        <v>92</v>
      </c>
      <c r="D110" s="47" t="s">
        <v>6</v>
      </c>
      <c r="E110" s="48"/>
      <c r="F110" s="8"/>
      <c r="G110" s="9"/>
      <c r="H110" s="18">
        <v>72</v>
      </c>
      <c r="I110" s="9">
        <v>36</v>
      </c>
      <c r="J110" s="8">
        <f t="shared" ref="J110:J129" si="5">ROUND(I110*H110,2)</f>
        <v>2592</v>
      </c>
      <c r="K110" s="9"/>
    </row>
    <row r="111" spans="2:12" s="11" customFormat="1" x14ac:dyDescent="0.25">
      <c r="B111" s="46">
        <v>2</v>
      </c>
      <c r="C111" s="16" t="s">
        <v>93</v>
      </c>
      <c r="D111" s="47" t="s">
        <v>6</v>
      </c>
      <c r="E111" s="48"/>
      <c r="F111" s="8"/>
      <c r="G111" s="9"/>
      <c r="H111" s="18">
        <v>3</v>
      </c>
      <c r="I111" s="9">
        <v>82.5</v>
      </c>
      <c r="J111" s="8">
        <f t="shared" si="5"/>
        <v>247.5</v>
      </c>
      <c r="K111" s="9"/>
    </row>
    <row r="112" spans="2:12" s="11" customFormat="1" x14ac:dyDescent="0.25">
      <c r="B112" s="46">
        <v>3</v>
      </c>
      <c r="C112" s="16" t="s">
        <v>94</v>
      </c>
      <c r="D112" s="47" t="s">
        <v>6</v>
      </c>
      <c r="E112" s="48"/>
      <c r="F112" s="8"/>
      <c r="G112" s="9"/>
      <c r="H112" s="18">
        <v>14</v>
      </c>
      <c r="I112" s="9">
        <v>55.42</v>
      </c>
      <c r="J112" s="8">
        <f t="shared" si="5"/>
        <v>775.88</v>
      </c>
      <c r="K112" s="9"/>
    </row>
    <row r="113" spans="2:11" s="11" customFormat="1" x14ac:dyDescent="0.25">
      <c r="B113" s="46">
        <v>4</v>
      </c>
      <c r="C113" s="16" t="s">
        <v>95</v>
      </c>
      <c r="D113" s="47" t="s">
        <v>6</v>
      </c>
      <c r="E113" s="48"/>
      <c r="F113" s="8"/>
      <c r="G113" s="9"/>
      <c r="H113" s="18">
        <v>1</v>
      </c>
      <c r="I113" s="9">
        <v>122</v>
      </c>
      <c r="J113" s="8">
        <f t="shared" si="5"/>
        <v>122</v>
      </c>
      <c r="K113" s="9"/>
    </row>
    <row r="114" spans="2:11" s="11" customFormat="1" x14ac:dyDescent="0.25">
      <c r="B114" s="46">
        <v>5</v>
      </c>
      <c r="C114" s="16" t="s">
        <v>96</v>
      </c>
      <c r="D114" s="47" t="s">
        <v>6</v>
      </c>
      <c r="E114" s="48"/>
      <c r="F114" s="8"/>
      <c r="G114" s="9"/>
      <c r="H114" s="18">
        <v>10</v>
      </c>
      <c r="I114" s="9">
        <v>72.5</v>
      </c>
      <c r="J114" s="8">
        <f t="shared" si="5"/>
        <v>725</v>
      </c>
      <c r="K114" s="9"/>
    </row>
    <row r="115" spans="2:11" s="11" customFormat="1" x14ac:dyDescent="0.25">
      <c r="B115" s="46">
        <v>6</v>
      </c>
      <c r="C115" s="16" t="s">
        <v>97</v>
      </c>
      <c r="D115" s="47" t="s">
        <v>6</v>
      </c>
      <c r="E115" s="48"/>
      <c r="F115" s="8"/>
      <c r="G115" s="9"/>
      <c r="H115" s="18">
        <v>6</v>
      </c>
      <c r="I115" s="9">
        <v>72.5</v>
      </c>
      <c r="J115" s="8">
        <f t="shared" si="5"/>
        <v>435</v>
      </c>
      <c r="K115" s="9"/>
    </row>
    <row r="116" spans="2:11" s="11" customFormat="1" x14ac:dyDescent="0.25">
      <c r="B116" s="46">
        <v>7</v>
      </c>
      <c r="C116" s="16" t="s">
        <v>98</v>
      </c>
      <c r="D116" s="47" t="s">
        <v>6</v>
      </c>
      <c r="E116" s="48"/>
      <c r="F116" s="8"/>
      <c r="G116" s="9"/>
      <c r="H116" s="18">
        <v>3</v>
      </c>
      <c r="I116" s="9">
        <v>15</v>
      </c>
      <c r="J116" s="8">
        <f t="shared" si="5"/>
        <v>45</v>
      </c>
      <c r="K116" s="9"/>
    </row>
    <row r="117" spans="2:11" s="11" customFormat="1" x14ac:dyDescent="0.25">
      <c r="B117" s="46">
        <v>8</v>
      </c>
      <c r="C117" s="16" t="s">
        <v>99</v>
      </c>
      <c r="D117" s="47" t="s">
        <v>6</v>
      </c>
      <c r="E117" s="48"/>
      <c r="F117" s="8"/>
      <c r="G117" s="9"/>
      <c r="H117" s="18">
        <v>1</v>
      </c>
      <c r="I117" s="9">
        <v>63</v>
      </c>
      <c r="J117" s="8">
        <f t="shared" si="5"/>
        <v>63</v>
      </c>
      <c r="K117" s="9"/>
    </row>
    <row r="118" spans="2:11" s="11" customFormat="1" x14ac:dyDescent="0.25">
      <c r="B118" s="46">
        <v>9</v>
      </c>
      <c r="C118" s="16" t="s">
        <v>100</v>
      </c>
      <c r="D118" s="47" t="s">
        <v>6</v>
      </c>
      <c r="E118" s="48"/>
      <c r="F118" s="8"/>
      <c r="G118" s="9"/>
      <c r="H118" s="18">
        <v>9</v>
      </c>
      <c r="I118" s="9">
        <v>102</v>
      </c>
      <c r="J118" s="8">
        <f t="shared" si="5"/>
        <v>918</v>
      </c>
      <c r="K118" s="9"/>
    </row>
    <row r="119" spans="2:11" s="11" customFormat="1" x14ac:dyDescent="0.25">
      <c r="B119" s="46">
        <v>10</v>
      </c>
      <c r="C119" s="16" t="s">
        <v>101</v>
      </c>
      <c r="D119" s="47" t="s">
        <v>6</v>
      </c>
      <c r="E119" s="48"/>
      <c r="F119" s="8"/>
      <c r="G119" s="9"/>
      <c r="H119" s="18">
        <v>6</v>
      </c>
      <c r="I119" s="9">
        <v>92</v>
      </c>
      <c r="J119" s="8">
        <f t="shared" si="5"/>
        <v>552</v>
      </c>
      <c r="K119" s="9"/>
    </row>
    <row r="120" spans="2:11" s="11" customFormat="1" x14ac:dyDescent="0.25">
      <c r="B120" s="46">
        <v>11</v>
      </c>
      <c r="C120" s="16" t="s">
        <v>102</v>
      </c>
      <c r="D120" s="47" t="s">
        <v>103</v>
      </c>
      <c r="E120" s="48"/>
      <c r="F120" s="8"/>
      <c r="G120" s="9"/>
      <c r="H120" s="18">
        <v>1</v>
      </c>
      <c r="I120" s="9">
        <v>8300</v>
      </c>
      <c r="J120" s="8">
        <f t="shared" si="5"/>
        <v>8300</v>
      </c>
      <c r="K120" s="9"/>
    </row>
    <row r="121" spans="2:11" s="11" customFormat="1" x14ac:dyDescent="0.25">
      <c r="B121" s="46">
        <v>12</v>
      </c>
      <c r="C121" s="16" t="s">
        <v>260</v>
      </c>
      <c r="D121" s="47" t="s">
        <v>103</v>
      </c>
      <c r="E121" s="48"/>
      <c r="F121" s="8"/>
      <c r="G121" s="9"/>
      <c r="H121" s="18">
        <v>1</v>
      </c>
      <c r="I121" s="9">
        <v>242</v>
      </c>
      <c r="J121" s="8">
        <f t="shared" si="5"/>
        <v>242</v>
      </c>
      <c r="K121" s="9"/>
    </row>
    <row r="122" spans="2:11" s="11" customFormat="1" x14ac:dyDescent="0.25">
      <c r="B122" s="46">
        <v>13</v>
      </c>
      <c r="C122" s="16" t="s">
        <v>104</v>
      </c>
      <c r="D122" s="47" t="s">
        <v>103</v>
      </c>
      <c r="E122" s="48"/>
      <c r="F122" s="8"/>
      <c r="G122" s="9"/>
      <c r="H122" s="18">
        <v>1</v>
      </c>
      <c r="I122" s="9">
        <v>1385.05</v>
      </c>
      <c r="J122" s="8">
        <f t="shared" si="5"/>
        <v>1385.05</v>
      </c>
      <c r="K122" s="9"/>
    </row>
    <row r="123" spans="2:11" s="11" customFormat="1" x14ac:dyDescent="0.25">
      <c r="B123" s="46">
        <v>14</v>
      </c>
      <c r="C123" s="16" t="s">
        <v>105</v>
      </c>
      <c r="D123" s="47" t="s">
        <v>27</v>
      </c>
      <c r="E123" s="48"/>
      <c r="F123" s="8"/>
      <c r="G123" s="9"/>
      <c r="H123" s="18">
        <v>1</v>
      </c>
      <c r="I123" s="9">
        <v>48</v>
      </c>
      <c r="J123" s="8">
        <f t="shared" si="5"/>
        <v>48</v>
      </c>
      <c r="K123" s="9"/>
    </row>
    <row r="124" spans="2:11" s="11" customFormat="1" x14ac:dyDescent="0.25">
      <c r="B124" s="46">
        <v>15</v>
      </c>
      <c r="C124" s="16" t="s">
        <v>106</v>
      </c>
      <c r="D124" s="47" t="s">
        <v>27</v>
      </c>
      <c r="E124" s="48"/>
      <c r="F124" s="8"/>
      <c r="G124" s="9"/>
      <c r="H124" s="18">
        <v>1</v>
      </c>
      <c r="I124" s="9">
        <v>50</v>
      </c>
      <c r="J124" s="8">
        <f t="shared" si="5"/>
        <v>50</v>
      </c>
      <c r="K124" s="9"/>
    </row>
    <row r="125" spans="2:11" s="11" customFormat="1" ht="30" x14ac:dyDescent="0.25">
      <c r="B125" s="46">
        <v>16</v>
      </c>
      <c r="C125" s="16" t="s">
        <v>107</v>
      </c>
      <c r="D125" s="47" t="s">
        <v>20</v>
      </c>
      <c r="E125" s="48"/>
      <c r="F125" s="8"/>
      <c r="G125" s="9"/>
      <c r="H125" s="18">
        <v>25</v>
      </c>
      <c r="I125" s="9">
        <v>57.5</v>
      </c>
      <c r="J125" s="8">
        <f t="shared" si="5"/>
        <v>1437.5</v>
      </c>
      <c r="K125" s="9"/>
    </row>
    <row r="126" spans="2:11" s="11" customFormat="1" ht="30" x14ac:dyDescent="0.25">
      <c r="B126" s="46">
        <v>17</v>
      </c>
      <c r="C126" s="16" t="s">
        <v>108</v>
      </c>
      <c r="D126" s="47" t="s">
        <v>20</v>
      </c>
      <c r="E126" s="48"/>
      <c r="F126" s="8"/>
      <c r="G126" s="9"/>
      <c r="H126" s="18">
        <v>23</v>
      </c>
      <c r="I126" s="9">
        <v>39.700000000000003</v>
      </c>
      <c r="J126" s="8">
        <f t="shared" si="5"/>
        <v>913.1</v>
      </c>
      <c r="K126" s="9"/>
    </row>
    <row r="127" spans="2:11" s="11" customFormat="1" ht="30" x14ac:dyDescent="0.25">
      <c r="B127" s="46">
        <v>18</v>
      </c>
      <c r="C127" s="16" t="s">
        <v>109</v>
      </c>
      <c r="D127" s="47" t="s">
        <v>20</v>
      </c>
      <c r="E127" s="48"/>
      <c r="F127" s="8"/>
      <c r="G127" s="9"/>
      <c r="H127" s="18">
        <v>4</v>
      </c>
      <c r="I127" s="9">
        <v>26.6</v>
      </c>
      <c r="J127" s="8">
        <f t="shared" si="5"/>
        <v>106.4</v>
      </c>
      <c r="K127" s="9"/>
    </row>
    <row r="128" spans="2:11" s="11" customFormat="1" x14ac:dyDescent="0.25">
      <c r="B128" s="46">
        <v>19</v>
      </c>
      <c r="C128" s="16" t="s">
        <v>110</v>
      </c>
      <c r="D128" s="47" t="s">
        <v>20</v>
      </c>
      <c r="E128" s="48"/>
      <c r="F128" s="8"/>
      <c r="G128" s="9"/>
      <c r="H128" s="18">
        <v>20</v>
      </c>
      <c r="I128" s="9">
        <v>22</v>
      </c>
      <c r="J128" s="8">
        <f t="shared" si="5"/>
        <v>440</v>
      </c>
      <c r="K128" s="9"/>
    </row>
    <row r="129" spans="2:11" s="11" customFormat="1" x14ac:dyDescent="0.25">
      <c r="B129" s="46">
        <v>20</v>
      </c>
      <c r="C129" s="16" t="s">
        <v>111</v>
      </c>
      <c r="D129" s="47" t="s">
        <v>20</v>
      </c>
      <c r="E129" s="48"/>
      <c r="F129" s="8"/>
      <c r="G129" s="9"/>
      <c r="H129" s="18">
        <v>20</v>
      </c>
      <c r="I129" s="9">
        <v>67.5</v>
      </c>
      <c r="J129" s="8">
        <f t="shared" si="5"/>
        <v>1350</v>
      </c>
      <c r="K129" s="9"/>
    </row>
    <row r="130" spans="2:11" s="11" customFormat="1" x14ac:dyDescent="0.25">
      <c r="B130" s="46"/>
      <c r="C130" s="15" t="s">
        <v>120</v>
      </c>
      <c r="D130" s="47"/>
      <c r="E130" s="48"/>
      <c r="F130" s="8"/>
      <c r="G130" s="9"/>
      <c r="H130" s="18"/>
      <c r="I130" s="9"/>
      <c r="J130" s="8"/>
      <c r="K130" s="9"/>
    </row>
    <row r="131" spans="2:11" s="11" customFormat="1" x14ac:dyDescent="0.25">
      <c r="B131" s="46">
        <v>1</v>
      </c>
      <c r="C131" s="16" t="s">
        <v>121</v>
      </c>
      <c r="D131" s="47" t="s">
        <v>6</v>
      </c>
      <c r="E131" s="48"/>
      <c r="F131" s="8"/>
      <c r="G131" s="9"/>
      <c r="H131" s="18">
        <v>18</v>
      </c>
      <c r="I131" s="9">
        <v>72.5</v>
      </c>
      <c r="J131" s="8">
        <f t="shared" ref="J131:J153" si="6">ROUND(I131*H131,2)</f>
        <v>1305</v>
      </c>
      <c r="K131" s="9"/>
    </row>
    <row r="132" spans="2:11" s="11" customFormat="1" x14ac:dyDescent="0.25">
      <c r="B132" s="46">
        <v>2</v>
      </c>
      <c r="C132" s="16" t="s">
        <v>122</v>
      </c>
      <c r="D132" s="47" t="s">
        <v>6</v>
      </c>
      <c r="E132" s="48"/>
      <c r="F132" s="8"/>
      <c r="G132" s="9"/>
      <c r="H132" s="18">
        <v>14</v>
      </c>
      <c r="I132" s="9">
        <v>95</v>
      </c>
      <c r="J132" s="8">
        <f t="shared" si="6"/>
        <v>1330</v>
      </c>
      <c r="K132" s="9"/>
    </row>
    <row r="133" spans="2:11" s="11" customFormat="1" x14ac:dyDescent="0.25">
      <c r="B133" s="46">
        <v>3</v>
      </c>
      <c r="C133" s="16" t="s">
        <v>123</v>
      </c>
      <c r="D133" s="47" t="s">
        <v>6</v>
      </c>
      <c r="E133" s="48"/>
      <c r="F133" s="8"/>
      <c r="G133" s="9"/>
      <c r="H133" s="18">
        <v>4</v>
      </c>
      <c r="I133" s="9">
        <v>125</v>
      </c>
      <c r="J133" s="8">
        <f t="shared" si="6"/>
        <v>500</v>
      </c>
      <c r="K133" s="9"/>
    </row>
    <row r="134" spans="2:11" s="11" customFormat="1" x14ac:dyDescent="0.25">
      <c r="B134" s="46">
        <v>4</v>
      </c>
      <c r="C134" s="16" t="s">
        <v>124</v>
      </c>
      <c r="D134" s="47" t="s">
        <v>6</v>
      </c>
      <c r="E134" s="48"/>
      <c r="F134" s="8"/>
      <c r="G134" s="9"/>
      <c r="H134" s="18">
        <v>3</v>
      </c>
      <c r="I134" s="9">
        <v>180</v>
      </c>
      <c r="J134" s="8">
        <f t="shared" si="6"/>
        <v>540</v>
      </c>
      <c r="K134" s="9"/>
    </row>
    <row r="135" spans="2:11" s="11" customFormat="1" x14ac:dyDescent="0.25">
      <c r="B135" s="46">
        <v>5</v>
      </c>
      <c r="C135" s="16" t="s">
        <v>125</v>
      </c>
      <c r="D135" s="47" t="s">
        <v>20</v>
      </c>
      <c r="E135" s="48"/>
      <c r="F135" s="8"/>
      <c r="G135" s="9"/>
      <c r="H135" s="18">
        <v>1200</v>
      </c>
      <c r="I135" s="9">
        <v>9</v>
      </c>
      <c r="J135" s="8">
        <f t="shared" si="6"/>
        <v>10800</v>
      </c>
      <c r="K135" s="9"/>
    </row>
    <row r="136" spans="2:11" s="11" customFormat="1" x14ac:dyDescent="0.25">
      <c r="B136" s="46">
        <v>6</v>
      </c>
      <c r="C136" s="16" t="s">
        <v>126</v>
      </c>
      <c r="D136" s="47" t="s">
        <v>6</v>
      </c>
      <c r="E136" s="48"/>
      <c r="F136" s="8"/>
      <c r="G136" s="9"/>
      <c r="H136" s="18">
        <v>17</v>
      </c>
      <c r="I136" s="9">
        <v>12</v>
      </c>
      <c r="J136" s="8">
        <f t="shared" si="6"/>
        <v>204</v>
      </c>
      <c r="K136" s="9"/>
    </row>
    <row r="137" spans="2:11" s="11" customFormat="1" x14ac:dyDescent="0.25">
      <c r="B137" s="46">
        <v>7</v>
      </c>
      <c r="C137" s="16" t="s">
        <v>127</v>
      </c>
      <c r="D137" s="47" t="s">
        <v>6</v>
      </c>
      <c r="E137" s="48"/>
      <c r="F137" s="8"/>
      <c r="G137" s="9"/>
      <c r="H137" s="18">
        <v>35</v>
      </c>
      <c r="I137" s="9">
        <v>12</v>
      </c>
      <c r="J137" s="8">
        <f t="shared" si="6"/>
        <v>420</v>
      </c>
      <c r="K137" s="9"/>
    </row>
    <row r="138" spans="2:11" s="11" customFormat="1" x14ac:dyDescent="0.25">
      <c r="B138" s="46">
        <v>8</v>
      </c>
      <c r="C138" s="16" t="s">
        <v>128</v>
      </c>
      <c r="D138" s="47" t="s">
        <v>6</v>
      </c>
      <c r="E138" s="48"/>
      <c r="F138" s="8"/>
      <c r="G138" s="9"/>
      <c r="H138" s="18">
        <v>6</v>
      </c>
      <c r="I138" s="9">
        <v>12</v>
      </c>
      <c r="J138" s="8">
        <f t="shared" si="6"/>
        <v>72</v>
      </c>
      <c r="K138" s="9"/>
    </row>
    <row r="139" spans="2:11" s="11" customFormat="1" x14ac:dyDescent="0.25">
      <c r="B139" s="46">
        <v>9</v>
      </c>
      <c r="C139" s="16" t="s">
        <v>129</v>
      </c>
      <c r="D139" s="47" t="s">
        <v>6</v>
      </c>
      <c r="E139" s="48"/>
      <c r="F139" s="8"/>
      <c r="G139" s="9"/>
      <c r="H139" s="18">
        <v>48</v>
      </c>
      <c r="I139" s="9">
        <v>12</v>
      </c>
      <c r="J139" s="8">
        <f t="shared" si="6"/>
        <v>576</v>
      </c>
      <c r="K139" s="9"/>
    </row>
    <row r="140" spans="2:11" s="11" customFormat="1" x14ac:dyDescent="0.25">
      <c r="B140" s="46">
        <v>10</v>
      </c>
      <c r="C140" s="16" t="s">
        <v>130</v>
      </c>
      <c r="D140" s="47" t="s">
        <v>6</v>
      </c>
      <c r="E140" s="48"/>
      <c r="F140" s="8"/>
      <c r="G140" s="9"/>
      <c r="H140" s="18">
        <v>4</v>
      </c>
      <c r="I140" s="9">
        <v>12</v>
      </c>
      <c r="J140" s="8">
        <f t="shared" si="6"/>
        <v>48</v>
      </c>
      <c r="K140" s="9"/>
    </row>
    <row r="141" spans="2:11" s="11" customFormat="1" x14ac:dyDescent="0.25">
      <c r="B141" s="46">
        <v>11</v>
      </c>
      <c r="C141" s="16" t="s">
        <v>131</v>
      </c>
      <c r="D141" s="47" t="s">
        <v>6</v>
      </c>
      <c r="E141" s="48"/>
      <c r="F141" s="8"/>
      <c r="G141" s="9"/>
      <c r="H141" s="18">
        <v>8</v>
      </c>
      <c r="I141" s="9">
        <v>25</v>
      </c>
      <c r="J141" s="8">
        <f t="shared" si="6"/>
        <v>200</v>
      </c>
      <c r="K141" s="9"/>
    </row>
    <row r="142" spans="2:11" s="11" customFormat="1" x14ac:dyDescent="0.25">
      <c r="B142" s="46">
        <v>12</v>
      </c>
      <c r="C142" s="16" t="s">
        <v>132</v>
      </c>
      <c r="D142" s="47" t="s">
        <v>6</v>
      </c>
      <c r="E142" s="48"/>
      <c r="F142" s="8"/>
      <c r="G142" s="9"/>
      <c r="H142" s="18">
        <v>48</v>
      </c>
      <c r="I142" s="9">
        <v>12</v>
      </c>
      <c r="J142" s="8">
        <f t="shared" si="6"/>
        <v>576</v>
      </c>
      <c r="K142" s="9"/>
    </row>
    <row r="143" spans="2:11" s="11" customFormat="1" x14ac:dyDescent="0.25">
      <c r="B143" s="46">
        <v>13</v>
      </c>
      <c r="C143" s="16" t="s">
        <v>133</v>
      </c>
      <c r="D143" s="47" t="s">
        <v>103</v>
      </c>
      <c r="E143" s="48"/>
      <c r="F143" s="8"/>
      <c r="G143" s="9"/>
      <c r="H143" s="18">
        <v>14</v>
      </c>
      <c r="I143" s="9">
        <v>12</v>
      </c>
      <c r="J143" s="8">
        <f t="shared" si="6"/>
        <v>168</v>
      </c>
      <c r="K143" s="9"/>
    </row>
    <row r="144" spans="2:11" s="11" customFormat="1" x14ac:dyDescent="0.25">
      <c r="B144" s="46">
        <v>14</v>
      </c>
      <c r="C144" s="16" t="s">
        <v>134</v>
      </c>
      <c r="D144" s="47" t="s">
        <v>20</v>
      </c>
      <c r="E144" s="48"/>
      <c r="F144" s="8"/>
      <c r="G144" s="9"/>
      <c r="H144" s="18">
        <v>30</v>
      </c>
      <c r="I144" s="9">
        <v>35</v>
      </c>
      <c r="J144" s="8">
        <f t="shared" si="6"/>
        <v>1050</v>
      </c>
      <c r="K144" s="9"/>
    </row>
    <row r="145" spans="2:11" s="11" customFormat="1" x14ac:dyDescent="0.25">
      <c r="B145" s="46">
        <v>15</v>
      </c>
      <c r="C145" s="16" t="s">
        <v>135</v>
      </c>
      <c r="D145" s="47" t="s">
        <v>20</v>
      </c>
      <c r="E145" s="48"/>
      <c r="F145" s="8"/>
      <c r="G145" s="9"/>
      <c r="H145" s="18">
        <v>30</v>
      </c>
      <c r="I145" s="9">
        <v>25</v>
      </c>
      <c r="J145" s="8">
        <f t="shared" si="6"/>
        <v>750</v>
      </c>
      <c r="K145" s="9"/>
    </row>
    <row r="146" spans="2:11" s="11" customFormat="1" ht="30" x14ac:dyDescent="0.25">
      <c r="B146" s="46">
        <v>16</v>
      </c>
      <c r="C146" s="16" t="s">
        <v>136</v>
      </c>
      <c r="D146" s="47" t="s">
        <v>103</v>
      </c>
      <c r="E146" s="48"/>
      <c r="F146" s="8"/>
      <c r="G146" s="9"/>
      <c r="H146" s="18">
        <v>1</v>
      </c>
      <c r="I146" s="9">
        <v>300</v>
      </c>
      <c r="J146" s="8">
        <f t="shared" si="6"/>
        <v>300</v>
      </c>
      <c r="K146" s="9"/>
    </row>
    <row r="147" spans="2:11" s="11" customFormat="1" x14ac:dyDescent="0.25">
      <c r="B147" s="46">
        <v>17</v>
      </c>
      <c r="C147" s="16" t="s">
        <v>137</v>
      </c>
      <c r="D147" s="47" t="s">
        <v>103</v>
      </c>
      <c r="E147" s="48"/>
      <c r="F147" s="8"/>
      <c r="G147" s="9"/>
      <c r="H147" s="18">
        <v>1</v>
      </c>
      <c r="I147" s="9">
        <v>180</v>
      </c>
      <c r="J147" s="8">
        <f t="shared" si="6"/>
        <v>180</v>
      </c>
      <c r="K147" s="9"/>
    </row>
    <row r="148" spans="2:11" s="11" customFormat="1" ht="30" x14ac:dyDescent="0.25">
      <c r="B148" s="46">
        <v>18</v>
      </c>
      <c r="C148" s="16" t="s">
        <v>138</v>
      </c>
      <c r="D148" s="47" t="s">
        <v>103</v>
      </c>
      <c r="E148" s="48"/>
      <c r="F148" s="8"/>
      <c r="G148" s="9"/>
      <c r="H148" s="18">
        <v>1</v>
      </c>
      <c r="I148" s="9">
        <v>245</v>
      </c>
      <c r="J148" s="8">
        <f t="shared" si="6"/>
        <v>245</v>
      </c>
      <c r="K148" s="9"/>
    </row>
    <row r="149" spans="2:11" s="11" customFormat="1" x14ac:dyDescent="0.25">
      <c r="B149" s="46">
        <v>19</v>
      </c>
      <c r="C149" s="75" t="s">
        <v>139</v>
      </c>
      <c r="D149" s="47" t="s">
        <v>27</v>
      </c>
      <c r="E149" s="68"/>
      <c r="F149" s="8"/>
      <c r="G149" s="69"/>
      <c r="H149" s="18">
        <v>1</v>
      </c>
      <c r="I149" s="69">
        <v>150</v>
      </c>
      <c r="J149" s="8">
        <f t="shared" si="6"/>
        <v>150</v>
      </c>
      <c r="K149" s="9"/>
    </row>
    <row r="150" spans="2:11" s="11" customFormat="1" x14ac:dyDescent="0.25">
      <c r="B150" s="46">
        <v>20</v>
      </c>
      <c r="C150" s="16" t="s">
        <v>140</v>
      </c>
      <c r="D150" s="47" t="s">
        <v>103</v>
      </c>
      <c r="E150" s="48"/>
      <c r="F150" s="8"/>
      <c r="G150" s="9"/>
      <c r="H150" s="18">
        <v>1</v>
      </c>
      <c r="I150" s="9">
        <v>75</v>
      </c>
      <c r="J150" s="8">
        <f t="shared" si="6"/>
        <v>75</v>
      </c>
      <c r="K150" s="9"/>
    </row>
    <row r="151" spans="2:11" s="11" customFormat="1" x14ac:dyDescent="0.25">
      <c r="B151" s="46">
        <v>21</v>
      </c>
      <c r="C151" s="16" t="s">
        <v>141</v>
      </c>
      <c r="D151" s="47" t="s">
        <v>103</v>
      </c>
      <c r="E151" s="48"/>
      <c r="F151" s="8"/>
      <c r="G151" s="9"/>
      <c r="H151" s="18">
        <v>1</v>
      </c>
      <c r="I151" s="9">
        <v>1385.05</v>
      </c>
      <c r="J151" s="8">
        <f t="shared" si="6"/>
        <v>1385.05</v>
      </c>
      <c r="K151" s="9"/>
    </row>
    <row r="152" spans="2:11" s="11" customFormat="1" ht="30" x14ac:dyDescent="0.25">
      <c r="B152" s="46">
        <v>22</v>
      </c>
      <c r="C152" s="16" t="s">
        <v>142</v>
      </c>
      <c r="D152" s="47" t="s">
        <v>20</v>
      </c>
      <c r="E152" s="48"/>
      <c r="F152" s="8"/>
      <c r="G152" s="9"/>
      <c r="H152" s="18">
        <v>28</v>
      </c>
      <c r="I152" s="9">
        <v>39.700000000000003</v>
      </c>
      <c r="J152" s="8">
        <f t="shared" si="6"/>
        <v>1111.5999999999999</v>
      </c>
      <c r="K152" s="9"/>
    </row>
    <row r="153" spans="2:11" s="11" customFormat="1" x14ac:dyDescent="0.25">
      <c r="B153" s="46">
        <v>23</v>
      </c>
      <c r="C153" s="16" t="s">
        <v>143</v>
      </c>
      <c r="D153" s="47" t="s">
        <v>20</v>
      </c>
      <c r="E153" s="48"/>
      <c r="F153" s="8"/>
      <c r="G153" s="9"/>
      <c r="H153" s="18">
        <v>1</v>
      </c>
      <c r="I153" s="9">
        <v>68.5</v>
      </c>
      <c r="J153" s="8">
        <f t="shared" si="6"/>
        <v>68.5</v>
      </c>
      <c r="K153" s="9"/>
    </row>
    <row r="154" spans="2:11" s="11" customFormat="1" x14ac:dyDescent="0.25">
      <c r="B154" s="46"/>
      <c r="C154" s="15" t="s">
        <v>112</v>
      </c>
      <c r="D154" s="47"/>
      <c r="E154" s="48"/>
      <c r="F154" s="8"/>
      <c r="G154" s="9"/>
      <c r="H154" s="18"/>
      <c r="I154" s="9"/>
      <c r="J154" s="8"/>
      <c r="K154" s="9"/>
    </row>
    <row r="155" spans="2:11" s="11" customFormat="1" x14ac:dyDescent="0.25">
      <c r="B155" s="46">
        <v>1</v>
      </c>
      <c r="C155" s="16" t="s">
        <v>113</v>
      </c>
      <c r="D155" s="47" t="s">
        <v>103</v>
      </c>
      <c r="E155" s="48"/>
      <c r="F155" s="8"/>
      <c r="G155" s="9"/>
      <c r="H155" s="18">
        <v>2</v>
      </c>
      <c r="I155" s="9">
        <v>360</v>
      </c>
      <c r="J155" s="8">
        <f t="shared" ref="J155:J161" si="7">ROUND(I155*H155,2)</f>
        <v>720</v>
      </c>
      <c r="K155" s="9"/>
    </row>
    <row r="156" spans="2:11" s="11" customFormat="1" x14ac:dyDescent="0.25">
      <c r="B156" s="46">
        <v>2</v>
      </c>
      <c r="C156" s="16" t="s">
        <v>114</v>
      </c>
      <c r="D156" s="47" t="s">
        <v>103</v>
      </c>
      <c r="E156" s="48"/>
      <c r="F156" s="8"/>
      <c r="G156" s="9"/>
      <c r="H156" s="18">
        <v>1</v>
      </c>
      <c r="I156" s="9">
        <v>60</v>
      </c>
      <c r="J156" s="8">
        <f t="shared" si="7"/>
        <v>60</v>
      </c>
      <c r="K156" s="9"/>
    </row>
    <row r="157" spans="2:11" s="11" customFormat="1" x14ac:dyDescent="0.25">
      <c r="B157" s="46">
        <v>2</v>
      </c>
      <c r="C157" s="16" t="s">
        <v>115</v>
      </c>
      <c r="D157" s="47" t="s">
        <v>20</v>
      </c>
      <c r="E157" s="48"/>
      <c r="F157" s="8"/>
      <c r="G157" s="9"/>
      <c r="H157" s="18">
        <v>50</v>
      </c>
      <c r="I157" s="9">
        <v>20</v>
      </c>
      <c r="J157" s="8">
        <f t="shared" si="7"/>
        <v>1000</v>
      </c>
      <c r="K157" s="9"/>
    </row>
    <row r="158" spans="2:11" s="11" customFormat="1" x14ac:dyDescent="0.25">
      <c r="B158" s="46">
        <v>3</v>
      </c>
      <c r="C158" s="16" t="s">
        <v>116</v>
      </c>
      <c r="D158" s="47" t="s">
        <v>103</v>
      </c>
      <c r="E158" s="48"/>
      <c r="F158" s="8"/>
      <c r="G158" s="9"/>
      <c r="H158" s="18">
        <v>1</v>
      </c>
      <c r="I158" s="9">
        <v>220</v>
      </c>
      <c r="J158" s="8">
        <f t="shared" si="7"/>
        <v>220</v>
      </c>
      <c r="K158" s="9"/>
    </row>
    <row r="159" spans="2:11" s="11" customFormat="1" x14ac:dyDescent="0.25">
      <c r="B159" s="46">
        <v>4</v>
      </c>
      <c r="C159" s="16" t="s">
        <v>117</v>
      </c>
      <c r="D159" s="47" t="s">
        <v>103</v>
      </c>
      <c r="E159" s="48"/>
      <c r="F159" s="8"/>
      <c r="G159" s="9"/>
      <c r="H159" s="18">
        <v>1</v>
      </c>
      <c r="I159" s="9">
        <v>46.5</v>
      </c>
      <c r="J159" s="8">
        <f t="shared" si="7"/>
        <v>46.5</v>
      </c>
      <c r="K159" s="9"/>
    </row>
    <row r="160" spans="2:11" s="11" customFormat="1" x14ac:dyDescent="0.25">
      <c r="B160" s="46">
        <v>5</v>
      </c>
      <c r="C160" s="16" t="s">
        <v>118</v>
      </c>
      <c r="D160" s="47" t="s">
        <v>20</v>
      </c>
      <c r="E160" s="48"/>
      <c r="F160" s="8"/>
      <c r="G160" s="9"/>
      <c r="H160" s="18">
        <v>60</v>
      </c>
      <c r="I160" s="9">
        <v>6.7</v>
      </c>
      <c r="J160" s="8">
        <f t="shared" si="7"/>
        <v>402</v>
      </c>
      <c r="K160" s="9"/>
    </row>
    <row r="161" spans="2:12" s="11" customFormat="1" x14ac:dyDescent="0.25">
      <c r="B161" s="46">
        <v>6</v>
      </c>
      <c r="C161" s="16" t="s">
        <v>119</v>
      </c>
      <c r="D161" s="47" t="s">
        <v>27</v>
      </c>
      <c r="E161" s="48"/>
      <c r="F161" s="8"/>
      <c r="G161" s="9"/>
      <c r="H161" s="18">
        <v>1</v>
      </c>
      <c r="I161" s="9">
        <v>296</v>
      </c>
      <c r="J161" s="8">
        <f t="shared" si="7"/>
        <v>296</v>
      </c>
      <c r="K161" s="9"/>
    </row>
    <row r="162" spans="2:12" s="11" customFormat="1" x14ac:dyDescent="0.25">
      <c r="B162" s="46"/>
      <c r="C162" s="16"/>
      <c r="D162" s="47"/>
      <c r="E162" s="48"/>
      <c r="F162" s="8"/>
      <c r="G162" s="9"/>
      <c r="H162" s="18"/>
      <c r="I162" s="9"/>
      <c r="J162" s="8"/>
      <c r="K162" s="9"/>
    </row>
    <row r="163" spans="2:12" s="11" customFormat="1" x14ac:dyDescent="0.25">
      <c r="B163" s="51"/>
      <c r="C163" s="64" t="str">
        <f>C108</f>
        <v>Club House</v>
      </c>
      <c r="D163" s="52"/>
      <c r="E163" s="53"/>
      <c r="F163" s="22"/>
      <c r="G163" s="23">
        <f>SUM(G108:G162)</f>
        <v>89734.55</v>
      </c>
      <c r="H163" s="24"/>
      <c r="I163" s="23"/>
      <c r="J163" s="22">
        <f>SUM(J108:J162)</f>
        <v>45546.080000000002</v>
      </c>
      <c r="K163" s="9"/>
    </row>
    <row r="164" spans="2:12" s="11" customFormat="1" x14ac:dyDescent="0.25">
      <c r="B164" s="46"/>
      <c r="C164" s="16"/>
      <c r="D164" s="47"/>
      <c r="E164" s="48"/>
      <c r="F164" s="8"/>
      <c r="G164" s="9"/>
      <c r="H164" s="18"/>
      <c r="I164" s="9"/>
      <c r="J164" s="8"/>
      <c r="K164" s="9"/>
    </row>
    <row r="165" spans="2:12" s="11" customFormat="1" x14ac:dyDescent="0.25">
      <c r="B165" s="46" t="s">
        <v>200</v>
      </c>
      <c r="C165" s="15" t="s">
        <v>259</v>
      </c>
      <c r="D165" s="47" t="s">
        <v>3</v>
      </c>
      <c r="E165" s="48">
        <v>1</v>
      </c>
      <c r="F165" s="8">
        <v>2727.27</v>
      </c>
      <c r="G165" s="9">
        <f t="shared" ref="G165" si="8">ROUND(F165*E165,2)</f>
        <v>2727.27</v>
      </c>
      <c r="H165" s="18"/>
      <c r="I165" s="9"/>
      <c r="J165" s="8"/>
      <c r="K165" s="9"/>
    </row>
    <row r="166" spans="2:12" s="11" customFormat="1" x14ac:dyDescent="0.25">
      <c r="B166" s="46"/>
      <c r="C166" s="15" t="s">
        <v>46</v>
      </c>
      <c r="D166" s="47"/>
      <c r="E166" s="48"/>
      <c r="F166" s="8"/>
      <c r="G166" s="9"/>
      <c r="H166" s="18"/>
      <c r="I166" s="9"/>
      <c r="J166" s="8"/>
      <c r="K166" s="9"/>
    </row>
    <row r="167" spans="2:12" s="11" customFormat="1" ht="30" x14ac:dyDescent="0.25">
      <c r="B167" s="46">
        <v>1</v>
      </c>
      <c r="C167" s="16" t="s">
        <v>144</v>
      </c>
      <c r="D167" s="47" t="s">
        <v>6</v>
      </c>
      <c r="E167" s="48"/>
      <c r="F167" s="8"/>
      <c r="G167" s="9"/>
      <c r="H167" s="18">
        <v>17</v>
      </c>
      <c r="I167" s="9">
        <v>36</v>
      </c>
      <c r="J167" s="8">
        <f t="shared" ref="J167:J192" si="9">ROUND(I167*H167,2)</f>
        <v>612</v>
      </c>
      <c r="K167" s="9"/>
    </row>
    <row r="168" spans="2:12" s="11" customFormat="1" ht="30" x14ac:dyDescent="0.25">
      <c r="B168" s="46">
        <v>2</v>
      </c>
      <c r="C168" s="16" t="s">
        <v>273</v>
      </c>
      <c r="D168" s="47" t="s">
        <v>6</v>
      </c>
      <c r="E168" s="48"/>
      <c r="F168" s="8"/>
      <c r="G168" s="9"/>
      <c r="H168" s="18">
        <v>18</v>
      </c>
      <c r="I168" s="9">
        <v>57</v>
      </c>
      <c r="J168" s="8">
        <f t="shared" si="9"/>
        <v>1026</v>
      </c>
      <c r="K168" s="9"/>
      <c r="L168" s="50"/>
    </row>
    <row r="169" spans="2:12" s="11" customFormat="1" ht="30" x14ac:dyDescent="0.25">
      <c r="B169" s="46">
        <v>3</v>
      </c>
      <c r="C169" s="16" t="s">
        <v>145</v>
      </c>
      <c r="D169" s="47" t="s">
        <v>6</v>
      </c>
      <c r="E169" s="48"/>
      <c r="F169" s="8"/>
      <c r="G169" s="9"/>
      <c r="H169" s="18">
        <v>1</v>
      </c>
      <c r="I169" s="9">
        <v>46.5</v>
      </c>
      <c r="J169" s="8">
        <f t="shared" si="9"/>
        <v>46.5</v>
      </c>
      <c r="K169" s="9"/>
    </row>
    <row r="170" spans="2:12" s="11" customFormat="1" ht="30" x14ac:dyDescent="0.25">
      <c r="B170" s="46">
        <v>4</v>
      </c>
      <c r="C170" s="16" t="s">
        <v>146</v>
      </c>
      <c r="D170" s="47" t="s">
        <v>6</v>
      </c>
      <c r="E170" s="48"/>
      <c r="F170" s="8"/>
      <c r="G170" s="9"/>
      <c r="H170" s="18">
        <v>1</v>
      </c>
      <c r="I170" s="9">
        <v>1054.7</v>
      </c>
      <c r="J170" s="8">
        <f t="shared" si="9"/>
        <v>1054.7</v>
      </c>
      <c r="K170" s="9"/>
      <c r="L170" s="50"/>
    </row>
    <row r="171" spans="2:12" s="11" customFormat="1" x14ac:dyDescent="0.25">
      <c r="B171" s="46">
        <v>5</v>
      </c>
      <c r="C171" s="16" t="s">
        <v>21</v>
      </c>
      <c r="D171" s="47" t="s">
        <v>20</v>
      </c>
      <c r="E171" s="48"/>
      <c r="F171" s="8"/>
      <c r="G171" s="9"/>
      <c r="H171" s="18">
        <v>8</v>
      </c>
      <c r="I171" s="9">
        <v>58.5</v>
      </c>
      <c r="J171" s="8">
        <f t="shared" si="9"/>
        <v>468</v>
      </c>
      <c r="K171" s="9"/>
    </row>
    <row r="172" spans="2:12" s="11" customFormat="1" x14ac:dyDescent="0.25">
      <c r="B172" s="46">
        <v>6</v>
      </c>
      <c r="C172" s="16" t="s">
        <v>147</v>
      </c>
      <c r="D172" s="47" t="s">
        <v>6</v>
      </c>
      <c r="E172" s="48"/>
      <c r="F172" s="8"/>
      <c r="G172" s="9"/>
      <c r="H172" s="18">
        <v>1</v>
      </c>
      <c r="I172" s="9">
        <v>242</v>
      </c>
      <c r="J172" s="8">
        <f t="shared" si="9"/>
        <v>242</v>
      </c>
      <c r="K172" s="9"/>
    </row>
    <row r="173" spans="2:12" s="11" customFormat="1" x14ac:dyDescent="0.25">
      <c r="B173" s="46">
        <v>7</v>
      </c>
      <c r="C173" s="16" t="s">
        <v>148</v>
      </c>
      <c r="D173" s="47" t="s">
        <v>6</v>
      </c>
      <c r="E173" s="48"/>
      <c r="F173" s="8"/>
      <c r="G173" s="9"/>
      <c r="H173" s="18">
        <v>1</v>
      </c>
      <c r="I173" s="9">
        <v>48</v>
      </c>
      <c r="J173" s="8">
        <f t="shared" si="9"/>
        <v>48</v>
      </c>
      <c r="K173" s="9"/>
    </row>
    <row r="174" spans="2:12" s="11" customFormat="1" x14ac:dyDescent="0.25">
      <c r="B174" s="46">
        <v>8</v>
      </c>
      <c r="C174" s="16" t="s">
        <v>149</v>
      </c>
      <c r="D174" s="47" t="s">
        <v>6</v>
      </c>
      <c r="E174" s="48"/>
      <c r="F174" s="8"/>
      <c r="G174" s="9"/>
      <c r="H174" s="18">
        <v>8</v>
      </c>
      <c r="I174" s="9">
        <v>63</v>
      </c>
      <c r="J174" s="8">
        <f t="shared" si="9"/>
        <v>504</v>
      </c>
      <c r="K174" s="9"/>
    </row>
    <row r="175" spans="2:12" s="11" customFormat="1" x14ac:dyDescent="0.25">
      <c r="B175" s="46">
        <v>9</v>
      </c>
      <c r="C175" s="16" t="s">
        <v>150</v>
      </c>
      <c r="D175" s="47" t="s">
        <v>6</v>
      </c>
      <c r="E175" s="48"/>
      <c r="F175" s="8"/>
      <c r="G175" s="9"/>
      <c r="H175" s="18">
        <v>1</v>
      </c>
      <c r="I175" s="9">
        <v>168.5</v>
      </c>
      <c r="J175" s="8">
        <f t="shared" si="9"/>
        <v>168.5</v>
      </c>
      <c r="K175" s="9"/>
    </row>
    <row r="176" spans="2:12" s="11" customFormat="1" x14ac:dyDescent="0.25">
      <c r="B176" s="46">
        <v>10</v>
      </c>
      <c r="C176" s="16" t="s">
        <v>151</v>
      </c>
      <c r="D176" s="47" t="s">
        <v>6</v>
      </c>
      <c r="E176" s="48"/>
      <c r="F176" s="8"/>
      <c r="G176" s="9"/>
      <c r="H176" s="18">
        <v>2</v>
      </c>
      <c r="I176" s="9">
        <v>789</v>
      </c>
      <c r="J176" s="8">
        <f t="shared" si="9"/>
        <v>1578</v>
      </c>
      <c r="K176" s="9"/>
      <c r="L176" s="50"/>
    </row>
    <row r="177" spans="2:12" s="11" customFormat="1" x14ac:dyDescent="0.25">
      <c r="B177" s="46">
        <v>11</v>
      </c>
      <c r="C177" s="16" t="s">
        <v>152</v>
      </c>
      <c r="D177" s="47" t="s">
        <v>20</v>
      </c>
      <c r="E177" s="48"/>
      <c r="F177" s="8"/>
      <c r="G177" s="9"/>
      <c r="H177" s="18">
        <v>50</v>
      </c>
      <c r="I177" s="9">
        <v>7.75</v>
      </c>
      <c r="J177" s="8">
        <f t="shared" si="9"/>
        <v>387.5</v>
      </c>
      <c r="K177" s="9"/>
    </row>
    <row r="178" spans="2:12" s="11" customFormat="1" x14ac:dyDescent="0.25">
      <c r="B178" s="46">
        <v>12</v>
      </c>
      <c r="C178" s="16" t="s">
        <v>153</v>
      </c>
      <c r="D178" s="47" t="s">
        <v>6</v>
      </c>
      <c r="E178" s="48"/>
      <c r="F178" s="8"/>
      <c r="G178" s="9"/>
      <c r="H178" s="18">
        <v>1</v>
      </c>
      <c r="I178" s="9">
        <v>440</v>
      </c>
      <c r="J178" s="8">
        <f t="shared" si="9"/>
        <v>440</v>
      </c>
      <c r="K178" s="9"/>
    </row>
    <row r="179" spans="2:12" s="11" customFormat="1" x14ac:dyDescent="0.25">
      <c r="B179" s="46">
        <v>13</v>
      </c>
      <c r="C179" s="16" t="s">
        <v>154</v>
      </c>
      <c r="D179" s="47" t="s">
        <v>27</v>
      </c>
      <c r="E179" s="48"/>
      <c r="F179" s="8"/>
      <c r="G179" s="9"/>
      <c r="H179" s="18">
        <v>1</v>
      </c>
      <c r="I179" s="9">
        <v>290.5</v>
      </c>
      <c r="J179" s="8">
        <f t="shared" si="9"/>
        <v>290.5</v>
      </c>
      <c r="K179" s="9"/>
    </row>
    <row r="180" spans="2:12" s="11" customFormat="1" x14ac:dyDescent="0.25">
      <c r="B180" s="46">
        <v>14</v>
      </c>
      <c r="C180" s="16" t="s">
        <v>155</v>
      </c>
      <c r="D180" s="47"/>
      <c r="E180" s="48"/>
      <c r="F180" s="8"/>
      <c r="G180" s="9"/>
      <c r="H180" s="18"/>
      <c r="I180" s="9"/>
      <c r="J180" s="8">
        <f t="shared" si="9"/>
        <v>0</v>
      </c>
      <c r="K180" s="9"/>
    </row>
    <row r="181" spans="2:12" s="11" customFormat="1" x14ac:dyDescent="0.25">
      <c r="B181" s="46"/>
      <c r="C181" s="16" t="s">
        <v>156</v>
      </c>
      <c r="D181" s="47" t="s">
        <v>20</v>
      </c>
      <c r="E181" s="48"/>
      <c r="F181" s="8"/>
      <c r="G181" s="9"/>
      <c r="H181" s="18">
        <v>13.5</v>
      </c>
      <c r="I181" s="9">
        <v>67.5</v>
      </c>
      <c r="J181" s="8">
        <f t="shared" si="9"/>
        <v>911.25</v>
      </c>
      <c r="K181" s="9"/>
    </row>
    <row r="182" spans="2:12" s="11" customFormat="1" x14ac:dyDescent="0.25">
      <c r="B182" s="46"/>
      <c r="C182" s="75" t="s">
        <v>157</v>
      </c>
      <c r="D182" s="47" t="s">
        <v>6</v>
      </c>
      <c r="E182" s="68"/>
      <c r="F182" s="8"/>
      <c r="G182" s="69"/>
      <c r="H182" s="18">
        <v>2</v>
      </c>
      <c r="I182" s="69">
        <v>95</v>
      </c>
      <c r="J182" s="8">
        <f t="shared" si="9"/>
        <v>190</v>
      </c>
      <c r="K182" s="9"/>
    </row>
    <row r="183" spans="2:12" s="11" customFormat="1" x14ac:dyDescent="0.25">
      <c r="B183" s="46"/>
      <c r="C183" s="16" t="s">
        <v>158</v>
      </c>
      <c r="D183" s="47" t="s">
        <v>6</v>
      </c>
      <c r="E183" s="48"/>
      <c r="F183" s="8"/>
      <c r="G183" s="9"/>
      <c r="H183" s="18">
        <v>2</v>
      </c>
      <c r="I183" s="9">
        <v>670</v>
      </c>
      <c r="J183" s="8">
        <f t="shared" si="9"/>
        <v>1340</v>
      </c>
      <c r="K183" s="9"/>
      <c r="L183" s="50"/>
    </row>
    <row r="184" spans="2:12" s="11" customFormat="1" x14ac:dyDescent="0.25">
      <c r="B184" s="46"/>
      <c r="C184" s="16" t="s">
        <v>159</v>
      </c>
      <c r="D184" s="47" t="s">
        <v>20</v>
      </c>
      <c r="E184" s="48"/>
      <c r="F184" s="8"/>
      <c r="G184" s="9"/>
      <c r="H184" s="18">
        <v>50</v>
      </c>
      <c r="I184" s="9">
        <v>22</v>
      </c>
      <c r="J184" s="8">
        <f t="shared" si="9"/>
        <v>1100</v>
      </c>
      <c r="K184" s="9"/>
      <c r="L184" s="50"/>
    </row>
    <row r="185" spans="2:12" s="11" customFormat="1" x14ac:dyDescent="0.25">
      <c r="B185" s="46"/>
      <c r="C185" s="16" t="s">
        <v>160</v>
      </c>
      <c r="D185" s="47" t="s">
        <v>27</v>
      </c>
      <c r="E185" s="48"/>
      <c r="F185" s="8"/>
      <c r="G185" s="9"/>
      <c r="H185" s="18">
        <v>1</v>
      </c>
      <c r="I185" s="9">
        <v>50</v>
      </c>
      <c r="J185" s="8">
        <f t="shared" si="9"/>
        <v>50</v>
      </c>
      <c r="K185" s="9"/>
    </row>
    <row r="186" spans="2:12" s="11" customFormat="1" x14ac:dyDescent="0.25">
      <c r="B186" s="46"/>
      <c r="C186" s="15" t="s">
        <v>112</v>
      </c>
      <c r="D186" s="47"/>
      <c r="E186" s="48"/>
      <c r="F186" s="8"/>
      <c r="G186" s="9"/>
      <c r="H186" s="18"/>
      <c r="I186" s="9"/>
      <c r="J186" s="8">
        <f t="shared" si="9"/>
        <v>0</v>
      </c>
      <c r="K186" s="9"/>
    </row>
    <row r="187" spans="2:12" s="11" customFormat="1" x14ac:dyDescent="0.25">
      <c r="B187" s="46">
        <v>1</v>
      </c>
      <c r="C187" s="16" t="s">
        <v>40</v>
      </c>
      <c r="D187" s="47" t="s">
        <v>103</v>
      </c>
      <c r="E187" s="48"/>
      <c r="F187" s="8"/>
      <c r="G187" s="9"/>
      <c r="H187" s="18">
        <v>2</v>
      </c>
      <c r="I187" s="9">
        <v>360</v>
      </c>
      <c r="J187" s="8">
        <f t="shared" si="9"/>
        <v>720</v>
      </c>
      <c r="K187" s="9"/>
    </row>
    <row r="188" spans="2:12" s="11" customFormat="1" x14ac:dyDescent="0.25">
      <c r="B188" s="46">
        <v>2</v>
      </c>
      <c r="C188" s="16" t="s">
        <v>115</v>
      </c>
      <c r="D188" s="47" t="s">
        <v>20</v>
      </c>
      <c r="E188" s="48"/>
      <c r="F188" s="8"/>
      <c r="G188" s="9"/>
      <c r="H188" s="18">
        <v>60</v>
      </c>
      <c r="I188" s="9">
        <v>20</v>
      </c>
      <c r="J188" s="8">
        <f t="shared" si="9"/>
        <v>1200</v>
      </c>
      <c r="K188" s="9"/>
      <c r="L188" s="50"/>
    </row>
    <row r="189" spans="2:12" s="11" customFormat="1" x14ac:dyDescent="0.25">
      <c r="B189" s="46">
        <v>3</v>
      </c>
      <c r="C189" s="16" t="s">
        <v>116</v>
      </c>
      <c r="D189" s="47" t="s">
        <v>103</v>
      </c>
      <c r="E189" s="48"/>
      <c r="F189" s="8"/>
      <c r="G189" s="9"/>
      <c r="H189" s="18">
        <v>1</v>
      </c>
      <c r="I189" s="9">
        <v>220</v>
      </c>
      <c r="J189" s="8">
        <f t="shared" si="9"/>
        <v>220</v>
      </c>
      <c r="K189" s="9"/>
    </row>
    <row r="190" spans="2:12" s="11" customFormat="1" x14ac:dyDescent="0.25">
      <c r="B190" s="46">
        <v>4</v>
      </c>
      <c r="C190" s="16" t="s">
        <v>117</v>
      </c>
      <c r="D190" s="47" t="s">
        <v>103</v>
      </c>
      <c r="E190" s="48"/>
      <c r="F190" s="8"/>
      <c r="G190" s="9"/>
      <c r="H190" s="18">
        <v>1</v>
      </c>
      <c r="I190" s="9">
        <v>46.5</v>
      </c>
      <c r="J190" s="8">
        <f t="shared" si="9"/>
        <v>46.5</v>
      </c>
      <c r="K190" s="9"/>
    </row>
    <row r="191" spans="2:12" s="11" customFormat="1" x14ac:dyDescent="0.25">
      <c r="B191" s="46">
        <v>5</v>
      </c>
      <c r="C191" s="16" t="s">
        <v>118</v>
      </c>
      <c r="D191" s="47" t="s">
        <v>20</v>
      </c>
      <c r="E191" s="48"/>
      <c r="F191" s="8"/>
      <c r="G191" s="9"/>
      <c r="H191" s="18">
        <v>10</v>
      </c>
      <c r="I191" s="9">
        <v>6.7</v>
      </c>
      <c r="J191" s="8">
        <f t="shared" si="9"/>
        <v>67</v>
      </c>
      <c r="K191" s="9"/>
    </row>
    <row r="192" spans="2:12" s="11" customFormat="1" x14ac:dyDescent="0.25">
      <c r="B192" s="46">
        <v>6</v>
      </c>
      <c r="C192" s="16" t="s">
        <v>119</v>
      </c>
      <c r="D192" s="47" t="s">
        <v>27</v>
      </c>
      <c r="E192" s="48"/>
      <c r="F192" s="8"/>
      <c r="G192" s="9"/>
      <c r="H192" s="18">
        <v>1</v>
      </c>
      <c r="I192" s="9">
        <v>296</v>
      </c>
      <c r="J192" s="8">
        <f t="shared" si="9"/>
        <v>296</v>
      </c>
      <c r="K192" s="9"/>
    </row>
    <row r="193" spans="2:12" s="11" customFormat="1" x14ac:dyDescent="0.25">
      <c r="B193" s="46"/>
      <c r="C193" s="16"/>
      <c r="D193" s="47"/>
      <c r="E193" s="48"/>
      <c r="F193" s="8"/>
      <c r="G193" s="9"/>
      <c r="H193" s="18"/>
      <c r="I193" s="9"/>
      <c r="J193" s="8"/>
      <c r="K193" s="9"/>
      <c r="L193" s="50"/>
    </row>
    <row r="194" spans="2:12" s="11" customFormat="1" x14ac:dyDescent="0.25">
      <c r="B194" s="46"/>
      <c r="C194" s="16"/>
      <c r="D194" s="47"/>
      <c r="E194" s="48"/>
      <c r="F194" s="8"/>
      <c r="G194" s="9"/>
      <c r="H194" s="18"/>
      <c r="I194" s="9"/>
      <c r="J194" s="8"/>
      <c r="K194" s="9"/>
    </row>
    <row r="195" spans="2:12" s="11" customFormat="1" x14ac:dyDescent="0.25">
      <c r="B195" s="51"/>
      <c r="C195" s="64" t="str">
        <f>C165</f>
        <v>Guard House</v>
      </c>
      <c r="D195" s="52"/>
      <c r="E195" s="53"/>
      <c r="F195" s="22"/>
      <c r="G195" s="23">
        <f>SUM(G165:G194)</f>
        <v>2727.27</v>
      </c>
      <c r="H195" s="24"/>
      <c r="I195" s="23"/>
      <c r="J195" s="22">
        <f>SUM(J165:J194)</f>
        <v>13006.45</v>
      </c>
      <c r="K195" s="9"/>
    </row>
    <row r="196" spans="2:12" s="11" customFormat="1" x14ac:dyDescent="0.25">
      <c r="B196" s="46"/>
      <c r="C196" s="16"/>
      <c r="D196" s="47"/>
      <c r="E196" s="48"/>
      <c r="F196" s="8"/>
      <c r="G196" s="9"/>
      <c r="H196" s="49"/>
      <c r="I196" s="9"/>
      <c r="J196" s="8"/>
      <c r="K196" s="9"/>
    </row>
    <row r="197" spans="2:12" s="11" customFormat="1" x14ac:dyDescent="0.25">
      <c r="B197" s="46" t="s">
        <v>264</v>
      </c>
      <c r="C197" s="15" t="s">
        <v>261</v>
      </c>
      <c r="D197" s="47" t="s">
        <v>3</v>
      </c>
      <c r="E197" s="48">
        <v>1</v>
      </c>
      <c r="F197" s="8">
        <v>20000</v>
      </c>
      <c r="G197" s="9">
        <f t="shared" ref="G197" si="10">ROUND(F197*E197,2)</f>
        <v>20000</v>
      </c>
      <c r="H197" s="49"/>
      <c r="I197" s="9"/>
      <c r="J197" s="8"/>
      <c r="K197" s="9"/>
    </row>
    <row r="198" spans="2:12" s="11" customFormat="1" x14ac:dyDescent="0.25">
      <c r="B198" s="46">
        <v>1</v>
      </c>
      <c r="C198" s="13" t="s">
        <v>46</v>
      </c>
      <c r="D198" s="47"/>
      <c r="E198" s="48"/>
      <c r="F198" s="8"/>
      <c r="G198" s="9"/>
      <c r="H198" s="49"/>
      <c r="I198" s="9"/>
      <c r="J198" s="8"/>
      <c r="K198" s="9"/>
    </row>
    <row r="199" spans="2:12" s="11" customFormat="1" x14ac:dyDescent="0.25">
      <c r="B199" s="46" t="s">
        <v>33</v>
      </c>
      <c r="C199" s="16" t="s">
        <v>47</v>
      </c>
      <c r="D199" s="47" t="s">
        <v>6</v>
      </c>
      <c r="E199" s="48"/>
      <c r="F199" s="8"/>
      <c r="G199" s="9"/>
      <c r="H199" s="49">
        <v>1</v>
      </c>
      <c r="I199" s="9">
        <v>350</v>
      </c>
      <c r="J199" s="8">
        <f t="shared" ref="J199:J209" si="11">ROUND(I199*H199,2)</f>
        <v>350</v>
      </c>
      <c r="K199" s="9"/>
    </row>
    <row r="200" spans="2:12" s="11" customFormat="1" ht="30" x14ac:dyDescent="0.25">
      <c r="B200" s="46" t="s">
        <v>35</v>
      </c>
      <c r="C200" s="16" t="s">
        <v>48</v>
      </c>
      <c r="D200" s="47" t="s">
        <v>49</v>
      </c>
      <c r="E200" s="48"/>
      <c r="F200" s="8"/>
      <c r="G200" s="9"/>
      <c r="H200" s="49">
        <v>15</v>
      </c>
      <c r="I200" s="9">
        <v>24</v>
      </c>
      <c r="J200" s="8">
        <f t="shared" si="11"/>
        <v>360</v>
      </c>
      <c r="K200" s="9"/>
    </row>
    <row r="201" spans="2:12" s="11" customFormat="1" x14ac:dyDescent="0.25">
      <c r="B201" s="46" t="s">
        <v>37</v>
      </c>
      <c r="C201" s="16" t="s">
        <v>50</v>
      </c>
      <c r="D201" s="47" t="s">
        <v>6</v>
      </c>
      <c r="E201" s="48"/>
      <c r="F201" s="8"/>
      <c r="G201" s="9"/>
      <c r="H201" s="49">
        <v>11</v>
      </c>
      <c r="I201" s="9">
        <v>75</v>
      </c>
      <c r="J201" s="8">
        <f t="shared" si="11"/>
        <v>825</v>
      </c>
      <c r="K201" s="9"/>
    </row>
    <row r="202" spans="2:12" s="11" customFormat="1" x14ac:dyDescent="0.25">
      <c r="B202" s="46" t="s">
        <v>39</v>
      </c>
      <c r="C202" s="16" t="s">
        <v>51</v>
      </c>
      <c r="D202" s="47" t="s">
        <v>6</v>
      </c>
      <c r="E202" s="48"/>
      <c r="F202" s="8"/>
      <c r="G202" s="9"/>
      <c r="H202" s="49">
        <v>1</v>
      </c>
      <c r="I202" s="9">
        <v>75</v>
      </c>
      <c r="J202" s="8">
        <f t="shared" si="11"/>
        <v>75</v>
      </c>
      <c r="K202" s="9"/>
    </row>
    <row r="203" spans="2:12" s="11" customFormat="1" x14ac:dyDescent="0.25">
      <c r="B203" s="46" t="s">
        <v>52</v>
      </c>
      <c r="C203" s="16" t="s">
        <v>53</v>
      </c>
      <c r="D203" s="47" t="s">
        <v>6</v>
      </c>
      <c r="E203" s="48"/>
      <c r="F203" s="8"/>
      <c r="G203" s="9"/>
      <c r="H203" s="49">
        <v>1</v>
      </c>
      <c r="I203" s="9">
        <v>95</v>
      </c>
      <c r="J203" s="8">
        <f t="shared" si="11"/>
        <v>95</v>
      </c>
      <c r="K203" s="9"/>
    </row>
    <row r="204" spans="2:12" s="11" customFormat="1" x14ac:dyDescent="0.25">
      <c r="B204" s="46" t="s">
        <v>54</v>
      </c>
      <c r="C204" s="16" t="s">
        <v>55</v>
      </c>
      <c r="D204" s="47" t="s">
        <v>6</v>
      </c>
      <c r="E204" s="48"/>
      <c r="F204" s="8"/>
      <c r="G204" s="9"/>
      <c r="H204" s="49">
        <v>3</v>
      </c>
      <c r="I204" s="9">
        <v>75</v>
      </c>
      <c r="J204" s="8">
        <f t="shared" si="11"/>
        <v>225</v>
      </c>
      <c r="K204" s="9"/>
    </row>
    <row r="205" spans="2:12" s="11" customFormat="1" x14ac:dyDescent="0.25">
      <c r="B205" s="46" t="s">
        <v>56</v>
      </c>
      <c r="C205" s="16" t="s">
        <v>57</v>
      </c>
      <c r="D205" s="47" t="s">
        <v>6</v>
      </c>
      <c r="E205" s="48"/>
      <c r="F205" s="8"/>
      <c r="G205" s="9"/>
      <c r="H205" s="49">
        <v>6</v>
      </c>
      <c r="I205" s="9">
        <v>95</v>
      </c>
      <c r="J205" s="8">
        <f t="shared" si="11"/>
        <v>570</v>
      </c>
      <c r="K205" s="9"/>
    </row>
    <row r="206" spans="2:12" s="11" customFormat="1" x14ac:dyDescent="0.25">
      <c r="B206" s="46" t="s">
        <v>58</v>
      </c>
      <c r="C206" s="16" t="s">
        <v>59</v>
      </c>
      <c r="D206" s="47" t="s">
        <v>6</v>
      </c>
      <c r="E206" s="48"/>
      <c r="F206" s="8"/>
      <c r="G206" s="9"/>
      <c r="H206" s="49">
        <v>2</v>
      </c>
      <c r="I206" s="9">
        <v>135</v>
      </c>
      <c r="J206" s="8">
        <f t="shared" si="11"/>
        <v>270</v>
      </c>
      <c r="K206" s="9"/>
    </row>
    <row r="207" spans="2:12" s="11" customFormat="1" x14ac:dyDescent="0.25">
      <c r="B207" s="46" t="s">
        <v>60</v>
      </c>
      <c r="C207" s="16" t="s">
        <v>61</v>
      </c>
      <c r="D207" s="47" t="s">
        <v>6</v>
      </c>
      <c r="E207" s="48"/>
      <c r="F207" s="8"/>
      <c r="G207" s="9"/>
      <c r="H207" s="49">
        <v>9</v>
      </c>
      <c r="I207" s="9">
        <v>55</v>
      </c>
      <c r="J207" s="8">
        <f t="shared" si="11"/>
        <v>495</v>
      </c>
      <c r="K207" s="9"/>
    </row>
    <row r="208" spans="2:12" s="11" customFormat="1" x14ac:dyDescent="0.25">
      <c r="B208" s="46" t="s">
        <v>62</v>
      </c>
      <c r="C208" s="16" t="s">
        <v>63</v>
      </c>
      <c r="D208" s="47" t="s">
        <v>6</v>
      </c>
      <c r="E208" s="48"/>
      <c r="F208" s="8"/>
      <c r="G208" s="9"/>
      <c r="H208" s="49">
        <v>3</v>
      </c>
      <c r="I208" s="9">
        <v>65</v>
      </c>
      <c r="J208" s="8">
        <f t="shared" si="11"/>
        <v>195</v>
      </c>
      <c r="K208" s="9"/>
    </row>
    <row r="209" spans="2:11" s="11" customFormat="1" x14ac:dyDescent="0.25">
      <c r="B209" s="46" t="s">
        <v>64</v>
      </c>
      <c r="C209" s="16" t="s">
        <v>65</v>
      </c>
      <c r="D209" s="47" t="s">
        <v>6</v>
      </c>
      <c r="E209" s="48"/>
      <c r="F209" s="8"/>
      <c r="G209" s="9"/>
      <c r="H209" s="49">
        <v>1</v>
      </c>
      <c r="I209" s="9">
        <v>1200</v>
      </c>
      <c r="J209" s="8">
        <f t="shared" si="11"/>
        <v>1200</v>
      </c>
      <c r="K209" s="9"/>
    </row>
    <row r="210" spans="2:11" s="11" customFormat="1" x14ac:dyDescent="0.25">
      <c r="B210" s="46">
        <v>2</v>
      </c>
      <c r="C210" s="13" t="s">
        <v>66</v>
      </c>
      <c r="D210" s="47"/>
      <c r="E210" s="48"/>
      <c r="F210" s="8"/>
      <c r="G210" s="9"/>
      <c r="H210" s="49"/>
      <c r="I210" s="9"/>
      <c r="J210" s="8"/>
      <c r="K210" s="9"/>
    </row>
    <row r="211" spans="2:11" s="11" customFormat="1" x14ac:dyDescent="0.25">
      <c r="B211" s="46" t="s">
        <v>33</v>
      </c>
      <c r="C211" s="16" t="s">
        <v>67</v>
      </c>
      <c r="D211" s="47" t="s">
        <v>6</v>
      </c>
      <c r="E211" s="48"/>
      <c r="F211" s="8"/>
      <c r="G211" s="9"/>
      <c r="H211" s="49">
        <v>2</v>
      </c>
      <c r="I211" s="9">
        <v>25</v>
      </c>
      <c r="J211" s="8">
        <f t="shared" ref="J211:J216" si="12">ROUND(I211*H211,2)</f>
        <v>50</v>
      </c>
      <c r="K211" s="9"/>
    </row>
    <row r="212" spans="2:11" s="11" customFormat="1" x14ac:dyDescent="0.25">
      <c r="B212" s="46" t="s">
        <v>35</v>
      </c>
      <c r="C212" s="16" t="s">
        <v>68</v>
      </c>
      <c r="D212" s="47" t="s">
        <v>6</v>
      </c>
      <c r="E212" s="48"/>
      <c r="F212" s="8"/>
      <c r="G212" s="9"/>
      <c r="H212" s="49">
        <v>4</v>
      </c>
      <c r="I212" s="9">
        <v>10</v>
      </c>
      <c r="J212" s="8">
        <f t="shared" si="12"/>
        <v>40</v>
      </c>
      <c r="K212" s="9"/>
    </row>
    <row r="213" spans="2:11" s="11" customFormat="1" x14ac:dyDescent="0.25">
      <c r="B213" s="46" t="s">
        <v>37</v>
      </c>
      <c r="C213" s="16" t="s">
        <v>69</v>
      </c>
      <c r="D213" s="47" t="s">
        <v>49</v>
      </c>
      <c r="E213" s="48"/>
      <c r="F213" s="8"/>
      <c r="G213" s="9"/>
      <c r="H213" s="49">
        <v>30</v>
      </c>
      <c r="I213" s="9">
        <v>45</v>
      </c>
      <c r="J213" s="8">
        <f t="shared" si="12"/>
        <v>1350</v>
      </c>
      <c r="K213" s="9"/>
    </row>
    <row r="214" spans="2:11" s="11" customFormat="1" x14ac:dyDescent="0.25">
      <c r="B214" s="46" t="s">
        <v>39</v>
      </c>
      <c r="C214" s="16" t="s">
        <v>70</v>
      </c>
      <c r="D214" s="47" t="s">
        <v>49</v>
      </c>
      <c r="E214" s="48"/>
      <c r="F214" s="8"/>
      <c r="G214" s="9"/>
      <c r="H214" s="49">
        <v>4</v>
      </c>
      <c r="I214" s="9">
        <v>15</v>
      </c>
      <c r="J214" s="8">
        <f t="shared" si="12"/>
        <v>60</v>
      </c>
      <c r="K214" s="9"/>
    </row>
    <row r="215" spans="2:11" s="11" customFormat="1" x14ac:dyDescent="0.25">
      <c r="B215" s="46" t="s">
        <v>52</v>
      </c>
      <c r="C215" s="16" t="s">
        <v>71</v>
      </c>
      <c r="D215" s="47" t="s">
        <v>6</v>
      </c>
      <c r="E215" s="48"/>
      <c r="F215" s="8"/>
      <c r="G215" s="9"/>
      <c r="H215" s="49">
        <v>4</v>
      </c>
      <c r="I215" s="9">
        <v>100</v>
      </c>
      <c r="J215" s="8">
        <f t="shared" si="12"/>
        <v>400</v>
      </c>
      <c r="K215" s="9"/>
    </row>
    <row r="216" spans="2:11" s="11" customFormat="1" x14ac:dyDescent="0.25">
      <c r="B216" s="46" t="s">
        <v>54</v>
      </c>
      <c r="C216" s="16" t="s">
        <v>72</v>
      </c>
      <c r="D216" s="47" t="s">
        <v>27</v>
      </c>
      <c r="E216" s="48"/>
      <c r="F216" s="8"/>
      <c r="G216" s="9"/>
      <c r="H216" s="49">
        <v>1</v>
      </c>
      <c r="I216" s="9">
        <v>100</v>
      </c>
      <c r="J216" s="8">
        <f t="shared" si="12"/>
        <v>100</v>
      </c>
      <c r="K216" s="9"/>
    </row>
    <row r="217" spans="2:11" s="11" customFormat="1" x14ac:dyDescent="0.25">
      <c r="B217" s="46">
        <v>3</v>
      </c>
      <c r="C217" s="13" t="s">
        <v>73</v>
      </c>
      <c r="D217" s="47"/>
      <c r="E217" s="48"/>
      <c r="F217" s="8"/>
      <c r="G217" s="9"/>
      <c r="H217" s="49"/>
      <c r="I217" s="9"/>
      <c r="J217" s="8"/>
      <c r="K217" s="9"/>
    </row>
    <row r="218" spans="2:11" s="11" customFormat="1" x14ac:dyDescent="0.25">
      <c r="B218" s="46" t="s">
        <v>33</v>
      </c>
      <c r="C218" s="16" t="s">
        <v>74</v>
      </c>
      <c r="D218" s="47" t="s">
        <v>75</v>
      </c>
      <c r="E218" s="48"/>
      <c r="F218" s="8"/>
      <c r="G218" s="9"/>
      <c r="H218" s="49">
        <v>4</v>
      </c>
      <c r="I218" s="9">
        <v>25</v>
      </c>
      <c r="J218" s="8">
        <f>ROUND(I218*H218,2)</f>
        <v>100</v>
      </c>
      <c r="K218" s="9"/>
    </row>
    <row r="219" spans="2:11" s="11" customFormat="1" x14ac:dyDescent="0.25">
      <c r="B219" s="46" t="s">
        <v>35</v>
      </c>
      <c r="C219" s="16" t="s">
        <v>71</v>
      </c>
      <c r="D219" s="47" t="s">
        <v>6</v>
      </c>
      <c r="E219" s="48"/>
      <c r="F219" s="8"/>
      <c r="G219" s="9"/>
      <c r="H219" s="49">
        <v>4</v>
      </c>
      <c r="I219" s="9">
        <v>65</v>
      </c>
      <c r="J219" s="8">
        <f>ROUND(I219*H219,2)</f>
        <v>260</v>
      </c>
      <c r="K219" s="9"/>
    </row>
    <row r="220" spans="2:11" s="11" customFormat="1" x14ac:dyDescent="0.25">
      <c r="B220" s="46" t="s">
        <v>37</v>
      </c>
      <c r="C220" s="16" t="s">
        <v>72</v>
      </c>
      <c r="D220" s="47" t="s">
        <v>75</v>
      </c>
      <c r="E220" s="48"/>
      <c r="F220" s="8"/>
      <c r="G220" s="9"/>
      <c r="H220" s="49">
        <v>1</v>
      </c>
      <c r="I220" s="9">
        <v>100</v>
      </c>
      <c r="J220" s="8">
        <f>ROUND(I220*H220,2)</f>
        <v>100</v>
      </c>
      <c r="K220" s="9"/>
    </row>
    <row r="221" spans="2:11" s="11" customFormat="1" x14ac:dyDescent="0.25">
      <c r="B221" s="46" t="s">
        <v>39</v>
      </c>
      <c r="C221" s="16" t="s">
        <v>76</v>
      </c>
      <c r="D221" s="47" t="s">
        <v>49</v>
      </c>
      <c r="E221" s="48"/>
      <c r="F221" s="8"/>
      <c r="G221" s="9"/>
      <c r="H221" s="49">
        <v>45</v>
      </c>
      <c r="I221" s="9">
        <v>45</v>
      </c>
      <c r="J221" s="8">
        <f>ROUND(I221*H221,2)</f>
        <v>2025</v>
      </c>
      <c r="K221" s="9"/>
    </row>
    <row r="222" spans="2:11" s="11" customFormat="1" x14ac:dyDescent="0.25">
      <c r="B222" s="46" t="s">
        <v>52</v>
      </c>
      <c r="C222" s="16" t="s">
        <v>77</v>
      </c>
      <c r="D222" s="47" t="s">
        <v>6</v>
      </c>
      <c r="E222" s="48"/>
      <c r="F222" s="8"/>
      <c r="G222" s="9"/>
      <c r="H222" s="49">
        <v>4</v>
      </c>
      <c r="I222" s="9">
        <v>35</v>
      </c>
      <c r="J222" s="8">
        <f>ROUND(I222*H222,2)</f>
        <v>140</v>
      </c>
      <c r="K222" s="9"/>
    </row>
    <row r="223" spans="2:11" s="11" customFormat="1" x14ac:dyDescent="0.25">
      <c r="B223" s="46">
        <v>4</v>
      </c>
      <c r="C223" s="13" t="s">
        <v>78</v>
      </c>
      <c r="D223" s="47"/>
      <c r="E223" s="48"/>
      <c r="F223" s="8"/>
      <c r="G223" s="9"/>
      <c r="H223" s="49"/>
      <c r="I223" s="9"/>
      <c r="J223" s="8"/>
      <c r="K223" s="9"/>
    </row>
    <row r="224" spans="2:11" s="11" customFormat="1" x14ac:dyDescent="0.25">
      <c r="B224" s="46" t="s">
        <v>33</v>
      </c>
      <c r="C224" s="75" t="s">
        <v>79</v>
      </c>
      <c r="D224" s="47" t="s">
        <v>6</v>
      </c>
      <c r="E224" s="68"/>
      <c r="F224" s="8"/>
      <c r="G224" s="69"/>
      <c r="H224" s="49">
        <v>2</v>
      </c>
      <c r="I224" s="69">
        <v>150</v>
      </c>
      <c r="J224" s="8">
        <f t="shared" ref="J224:J230" si="13">ROUND(I224*H224,2)</f>
        <v>300</v>
      </c>
      <c r="K224" s="9"/>
    </row>
    <row r="225" spans="2:12" s="11" customFormat="1" x14ac:dyDescent="0.25">
      <c r="B225" s="46" t="s">
        <v>35</v>
      </c>
      <c r="C225" s="16" t="s">
        <v>80</v>
      </c>
      <c r="D225" s="47" t="s">
        <v>6</v>
      </c>
      <c r="E225" s="48"/>
      <c r="F225" s="8"/>
      <c r="G225" s="9"/>
      <c r="H225" s="49">
        <v>2</v>
      </c>
      <c r="I225" s="9">
        <v>15</v>
      </c>
      <c r="J225" s="8">
        <f t="shared" si="13"/>
        <v>30</v>
      </c>
      <c r="K225" s="9"/>
    </row>
    <row r="226" spans="2:12" s="11" customFormat="1" x14ac:dyDescent="0.25">
      <c r="B226" s="46" t="s">
        <v>37</v>
      </c>
      <c r="C226" s="65" t="s">
        <v>81</v>
      </c>
      <c r="D226" s="47" t="s">
        <v>27</v>
      </c>
      <c r="E226" s="48"/>
      <c r="F226" s="8"/>
      <c r="G226" s="9"/>
      <c r="H226" s="49">
        <v>1</v>
      </c>
      <c r="I226" s="9">
        <v>1200</v>
      </c>
      <c r="J226" s="8">
        <f t="shared" si="13"/>
        <v>1200</v>
      </c>
      <c r="K226" s="9"/>
    </row>
    <row r="227" spans="2:12" s="11" customFormat="1" x14ac:dyDescent="0.25">
      <c r="B227" s="46" t="s">
        <v>39</v>
      </c>
      <c r="C227" s="65" t="s">
        <v>82</v>
      </c>
      <c r="D227" s="47" t="s">
        <v>6</v>
      </c>
      <c r="E227" s="48"/>
      <c r="F227" s="8"/>
      <c r="G227" s="9"/>
      <c r="H227" s="49">
        <v>2</v>
      </c>
      <c r="I227" s="9">
        <v>15</v>
      </c>
      <c r="J227" s="8">
        <f t="shared" si="13"/>
        <v>30</v>
      </c>
      <c r="K227" s="9"/>
    </row>
    <row r="228" spans="2:12" s="11" customFormat="1" x14ac:dyDescent="0.25">
      <c r="B228" s="46" t="s">
        <v>52</v>
      </c>
      <c r="C228" s="65" t="s">
        <v>83</v>
      </c>
      <c r="D228" s="47" t="s">
        <v>6</v>
      </c>
      <c r="E228" s="48"/>
      <c r="F228" s="8"/>
      <c r="G228" s="9"/>
      <c r="H228" s="49">
        <v>2</v>
      </c>
      <c r="I228" s="9">
        <v>140</v>
      </c>
      <c r="J228" s="8">
        <f t="shared" si="13"/>
        <v>280</v>
      </c>
      <c r="K228" s="9"/>
    </row>
    <row r="229" spans="2:12" s="11" customFormat="1" x14ac:dyDescent="0.25">
      <c r="B229" s="46" t="s">
        <v>54</v>
      </c>
      <c r="C229" s="65" t="s">
        <v>84</v>
      </c>
      <c r="D229" s="47" t="s">
        <v>6</v>
      </c>
      <c r="E229" s="48"/>
      <c r="F229" s="8"/>
      <c r="G229" s="9"/>
      <c r="H229" s="49">
        <v>1</v>
      </c>
      <c r="I229" s="9">
        <v>150</v>
      </c>
      <c r="J229" s="8">
        <f t="shared" si="13"/>
        <v>150</v>
      </c>
      <c r="K229" s="9"/>
    </row>
    <row r="230" spans="2:12" s="11" customFormat="1" x14ac:dyDescent="0.25">
      <c r="B230" s="46" t="s">
        <v>56</v>
      </c>
      <c r="C230" s="65" t="s">
        <v>85</v>
      </c>
      <c r="D230" s="47" t="s">
        <v>27</v>
      </c>
      <c r="E230" s="48"/>
      <c r="F230" s="8"/>
      <c r="G230" s="9"/>
      <c r="H230" s="49">
        <v>1</v>
      </c>
      <c r="I230" s="9">
        <v>800</v>
      </c>
      <c r="J230" s="8">
        <f t="shared" si="13"/>
        <v>800</v>
      </c>
      <c r="K230" s="9"/>
    </row>
    <row r="231" spans="2:12" s="11" customFormat="1" x14ac:dyDescent="0.25">
      <c r="B231" s="46">
        <v>5</v>
      </c>
      <c r="C231" s="13" t="s">
        <v>86</v>
      </c>
      <c r="D231" s="47"/>
      <c r="E231" s="48"/>
      <c r="F231" s="8"/>
      <c r="G231" s="9"/>
      <c r="H231" s="49"/>
      <c r="I231" s="9"/>
      <c r="J231" s="8"/>
      <c r="K231" s="9"/>
    </row>
    <row r="232" spans="2:12" s="11" customFormat="1" x14ac:dyDescent="0.25">
      <c r="B232" s="46" t="s">
        <v>33</v>
      </c>
      <c r="C232" s="16" t="s">
        <v>87</v>
      </c>
      <c r="D232" s="47" t="s">
        <v>27</v>
      </c>
      <c r="E232" s="48"/>
      <c r="F232" s="8"/>
      <c r="G232" s="9"/>
      <c r="H232" s="49">
        <v>1</v>
      </c>
      <c r="I232" s="9">
        <v>4620</v>
      </c>
      <c r="J232" s="8">
        <f>ROUND(I232*H232,2)</f>
        <v>4620</v>
      </c>
      <c r="K232" s="9"/>
    </row>
    <row r="233" spans="2:12" s="11" customFormat="1" x14ac:dyDescent="0.25">
      <c r="B233" s="46" t="s">
        <v>35</v>
      </c>
      <c r="C233" s="16" t="s">
        <v>88</v>
      </c>
      <c r="D233" s="47"/>
      <c r="E233" s="48"/>
      <c r="F233" s="8"/>
      <c r="G233" s="9"/>
      <c r="H233" s="49"/>
      <c r="I233" s="9" t="s">
        <v>89</v>
      </c>
      <c r="J233" s="8"/>
      <c r="K233" s="9"/>
    </row>
    <row r="234" spans="2:12" s="11" customFormat="1" ht="30" x14ac:dyDescent="0.25">
      <c r="B234" s="46" t="s">
        <v>37</v>
      </c>
      <c r="C234" s="16" t="s">
        <v>90</v>
      </c>
      <c r="D234" s="47" t="s">
        <v>27</v>
      </c>
      <c r="E234" s="48"/>
      <c r="F234" s="8"/>
      <c r="G234" s="9"/>
      <c r="H234" s="49">
        <v>1</v>
      </c>
      <c r="I234" s="9">
        <v>300</v>
      </c>
      <c r="J234" s="8">
        <f>ROUND(I234*H234,2)</f>
        <v>300</v>
      </c>
      <c r="K234" s="9"/>
    </row>
    <row r="235" spans="2:12" s="11" customFormat="1" x14ac:dyDescent="0.25">
      <c r="B235" s="46"/>
      <c r="C235" s="16"/>
      <c r="D235" s="47"/>
      <c r="E235" s="48"/>
      <c r="F235" s="8"/>
      <c r="G235" s="9"/>
      <c r="H235" s="18"/>
      <c r="I235" s="9"/>
      <c r="J235" s="8"/>
      <c r="K235" s="9"/>
    </row>
    <row r="236" spans="2:12" s="11" customFormat="1" x14ac:dyDescent="0.25">
      <c r="B236" s="51"/>
      <c r="C236" s="64" t="str">
        <f>C197</f>
        <v>TNB sub-station</v>
      </c>
      <c r="D236" s="52"/>
      <c r="E236" s="53"/>
      <c r="F236" s="22"/>
      <c r="G236" s="23">
        <f>SUM(G197:G235)</f>
        <v>20000</v>
      </c>
      <c r="H236" s="24"/>
      <c r="I236" s="23"/>
      <c r="J236" s="22">
        <f>SUM(J197:J235)</f>
        <v>16995</v>
      </c>
      <c r="K236" s="9"/>
    </row>
    <row r="237" spans="2:12" s="11" customFormat="1" x14ac:dyDescent="0.25">
      <c r="B237" s="46"/>
      <c r="C237" s="16"/>
      <c r="D237" s="47"/>
      <c r="E237" s="48"/>
      <c r="F237" s="99"/>
      <c r="G237" s="9"/>
      <c r="H237" s="18"/>
      <c r="I237" s="9"/>
      <c r="J237" s="8"/>
      <c r="K237" s="9"/>
    </row>
    <row r="238" spans="2:12" s="11" customFormat="1" x14ac:dyDescent="0.25">
      <c r="B238" s="46" t="s">
        <v>45</v>
      </c>
      <c r="C238" s="13" t="s">
        <v>283</v>
      </c>
      <c r="D238" s="47" t="s">
        <v>3</v>
      </c>
      <c r="E238" s="48">
        <v>1</v>
      </c>
      <c r="F238" s="5">
        <f>ROUND(114260/1.1,2)</f>
        <v>103872.73</v>
      </c>
      <c r="G238" s="8">
        <f t="shared" ref="G238" si="14">ROUND(E238*F238,2)</f>
        <v>103872.73</v>
      </c>
      <c r="H238" s="18"/>
      <c r="I238" s="9"/>
      <c r="J238" s="8"/>
      <c r="K238" s="9"/>
    </row>
    <row r="239" spans="2:12" s="11" customFormat="1" x14ac:dyDescent="0.25">
      <c r="B239" s="46"/>
      <c r="C239" s="13" t="s">
        <v>176</v>
      </c>
      <c r="D239" s="47"/>
      <c r="E239" s="48"/>
      <c r="F239" s="8"/>
      <c r="G239" s="9"/>
      <c r="H239" s="18"/>
      <c r="I239" s="9"/>
      <c r="J239" s="8"/>
      <c r="K239" s="9"/>
    </row>
    <row r="240" spans="2:12" s="11" customFormat="1" ht="45" x14ac:dyDescent="0.25">
      <c r="B240" s="46">
        <v>1</v>
      </c>
      <c r="C240" s="16" t="s">
        <v>177</v>
      </c>
      <c r="D240" s="47" t="s">
        <v>103</v>
      </c>
      <c r="E240" s="48"/>
      <c r="F240" s="8"/>
      <c r="G240" s="9"/>
      <c r="H240" s="18">
        <v>1</v>
      </c>
      <c r="I240" s="9">
        <v>9926</v>
      </c>
      <c r="J240" s="8">
        <f t="shared" ref="J240:J254" si="15">ROUND(H240*I240,2)</f>
        <v>9926</v>
      </c>
      <c r="K240" s="9"/>
      <c r="L240" s="50"/>
    </row>
    <row r="241" spans="2:12" s="11" customFormat="1" x14ac:dyDescent="0.25">
      <c r="B241" s="46">
        <v>2</v>
      </c>
      <c r="C241" s="16" t="s">
        <v>178</v>
      </c>
      <c r="D241" s="47" t="s">
        <v>6</v>
      </c>
      <c r="E241" s="48"/>
      <c r="F241" s="8"/>
      <c r="G241" s="9"/>
      <c r="H241" s="18">
        <v>15</v>
      </c>
      <c r="I241" s="9">
        <v>150</v>
      </c>
      <c r="J241" s="8">
        <f t="shared" si="15"/>
        <v>2250</v>
      </c>
      <c r="K241" s="9"/>
      <c r="L241" s="50"/>
    </row>
    <row r="242" spans="2:12" s="11" customFormat="1" x14ac:dyDescent="0.25">
      <c r="B242" s="46">
        <v>3</v>
      </c>
      <c r="C242" s="16" t="s">
        <v>179</v>
      </c>
      <c r="D242" s="47" t="s">
        <v>6</v>
      </c>
      <c r="E242" s="48"/>
      <c r="F242" s="8"/>
      <c r="G242" s="9"/>
      <c r="H242" s="18">
        <v>18</v>
      </c>
      <c r="I242" s="9">
        <v>750</v>
      </c>
      <c r="J242" s="8">
        <f t="shared" si="15"/>
        <v>13500</v>
      </c>
      <c r="K242" s="9"/>
      <c r="L242" s="50"/>
    </row>
    <row r="243" spans="2:12" s="11" customFormat="1" x14ac:dyDescent="0.25">
      <c r="B243" s="46">
        <v>4</v>
      </c>
      <c r="C243" s="16" t="s">
        <v>180</v>
      </c>
      <c r="D243" s="47" t="s">
        <v>20</v>
      </c>
      <c r="E243" s="48"/>
      <c r="F243" s="8"/>
      <c r="G243" s="9"/>
      <c r="H243" s="18">
        <v>616</v>
      </c>
      <c r="I243" s="9">
        <v>15</v>
      </c>
      <c r="J243" s="8">
        <f t="shared" si="15"/>
        <v>9240</v>
      </c>
      <c r="K243" s="9"/>
      <c r="L243" s="50"/>
    </row>
    <row r="244" spans="2:12" s="11" customFormat="1" ht="30" x14ac:dyDescent="0.25">
      <c r="B244" s="46">
        <v>5</v>
      </c>
      <c r="C244" s="16" t="s">
        <v>181</v>
      </c>
      <c r="D244" s="47" t="s">
        <v>20</v>
      </c>
      <c r="E244" s="48"/>
      <c r="F244" s="8"/>
      <c r="G244" s="9"/>
      <c r="H244" s="18">
        <v>1226</v>
      </c>
      <c r="I244" s="9">
        <v>17</v>
      </c>
      <c r="J244" s="8">
        <f t="shared" si="15"/>
        <v>20842</v>
      </c>
      <c r="K244" s="9"/>
      <c r="L244" s="50"/>
    </row>
    <row r="245" spans="2:12" s="11" customFormat="1" x14ac:dyDescent="0.25">
      <c r="B245" s="46">
        <v>6</v>
      </c>
      <c r="C245" s="16" t="s">
        <v>182</v>
      </c>
      <c r="D245" s="47" t="s">
        <v>27</v>
      </c>
      <c r="E245" s="48"/>
      <c r="F245" s="8"/>
      <c r="G245" s="9"/>
      <c r="H245" s="18">
        <v>1</v>
      </c>
      <c r="I245" s="9">
        <v>300</v>
      </c>
      <c r="J245" s="8">
        <f t="shared" si="15"/>
        <v>300</v>
      </c>
      <c r="K245" s="9"/>
    </row>
    <row r="246" spans="2:12" s="11" customFormat="1" x14ac:dyDescent="0.25">
      <c r="B246" s="46">
        <v>7</v>
      </c>
      <c r="C246" s="16" t="s">
        <v>183</v>
      </c>
      <c r="D246" s="47" t="s">
        <v>27</v>
      </c>
      <c r="E246" s="48"/>
      <c r="F246" s="8"/>
      <c r="G246" s="9"/>
      <c r="H246" s="18">
        <v>15</v>
      </c>
      <c r="I246" s="9">
        <v>40</v>
      </c>
      <c r="J246" s="8">
        <f t="shared" si="15"/>
        <v>600</v>
      </c>
      <c r="K246" s="9"/>
    </row>
    <row r="247" spans="2:12" s="11" customFormat="1" x14ac:dyDescent="0.25">
      <c r="B247" s="46">
        <v>8</v>
      </c>
      <c r="C247" s="16" t="s">
        <v>184</v>
      </c>
      <c r="D247" s="47" t="s">
        <v>20</v>
      </c>
      <c r="E247" s="48"/>
      <c r="F247" s="8"/>
      <c r="G247" s="9"/>
      <c r="H247" s="18">
        <v>24</v>
      </c>
      <c r="I247" s="9">
        <v>100</v>
      </c>
      <c r="J247" s="8">
        <f t="shared" si="15"/>
        <v>2400</v>
      </c>
      <c r="K247" s="9"/>
      <c r="L247" s="50"/>
    </row>
    <row r="248" spans="2:12" s="11" customFormat="1" ht="45" x14ac:dyDescent="0.25">
      <c r="B248" s="46">
        <v>9</v>
      </c>
      <c r="C248" s="16" t="s">
        <v>185</v>
      </c>
      <c r="D248" s="47" t="s">
        <v>27</v>
      </c>
      <c r="E248" s="48"/>
      <c r="F248" s="8"/>
      <c r="G248" s="9"/>
      <c r="H248" s="18">
        <v>1</v>
      </c>
      <c r="I248" s="9">
        <v>500</v>
      </c>
      <c r="J248" s="8">
        <f t="shared" si="15"/>
        <v>500</v>
      </c>
      <c r="K248" s="9"/>
    </row>
    <row r="249" spans="2:12" s="11" customFormat="1" x14ac:dyDescent="0.25">
      <c r="B249" s="46">
        <v>10</v>
      </c>
      <c r="C249" s="16" t="s">
        <v>186</v>
      </c>
      <c r="D249" s="47" t="s">
        <v>6</v>
      </c>
      <c r="E249" s="48"/>
      <c r="F249" s="8"/>
      <c r="G249" s="9"/>
      <c r="H249" s="18">
        <v>15</v>
      </c>
      <c r="I249" s="9">
        <v>540</v>
      </c>
      <c r="J249" s="8">
        <f t="shared" si="15"/>
        <v>8100</v>
      </c>
      <c r="K249" s="9"/>
      <c r="L249" s="50"/>
    </row>
    <row r="250" spans="2:12" s="11" customFormat="1" ht="30" x14ac:dyDescent="0.25">
      <c r="B250" s="46">
        <v>11</v>
      </c>
      <c r="C250" s="16" t="s">
        <v>187</v>
      </c>
      <c r="D250" s="47" t="s">
        <v>20</v>
      </c>
      <c r="E250" s="48"/>
      <c r="F250" s="8"/>
      <c r="G250" s="9"/>
      <c r="H250" s="18">
        <v>42</v>
      </c>
      <c r="I250" s="9">
        <v>17</v>
      </c>
      <c r="J250" s="8">
        <f t="shared" si="15"/>
        <v>714</v>
      </c>
      <c r="K250" s="9"/>
    </row>
    <row r="251" spans="2:12" s="11" customFormat="1" x14ac:dyDescent="0.25">
      <c r="B251" s="46">
        <v>12</v>
      </c>
      <c r="C251" s="16" t="s">
        <v>180</v>
      </c>
      <c r="D251" s="47" t="s">
        <v>20</v>
      </c>
      <c r="E251" s="48"/>
      <c r="F251" s="8"/>
      <c r="G251" s="9"/>
      <c r="H251" s="18">
        <v>37</v>
      </c>
      <c r="I251" s="9">
        <v>15</v>
      </c>
      <c r="J251" s="8">
        <f t="shared" si="15"/>
        <v>555</v>
      </c>
      <c r="K251" s="9"/>
    </row>
    <row r="252" spans="2:12" s="11" customFormat="1" x14ac:dyDescent="0.25">
      <c r="B252" s="46">
        <v>13</v>
      </c>
      <c r="C252" s="16" t="s">
        <v>189</v>
      </c>
      <c r="D252" s="47" t="s">
        <v>27</v>
      </c>
      <c r="E252" s="48"/>
      <c r="F252" s="8"/>
      <c r="G252" s="9"/>
      <c r="H252" s="18">
        <v>10</v>
      </c>
      <c r="I252" s="9">
        <v>150</v>
      </c>
      <c r="J252" s="8">
        <f t="shared" si="15"/>
        <v>1500</v>
      </c>
      <c r="K252" s="9"/>
      <c r="L252" s="50"/>
    </row>
    <row r="253" spans="2:12" s="11" customFormat="1" x14ac:dyDescent="0.25">
      <c r="B253" s="46">
        <v>14</v>
      </c>
      <c r="C253" s="16" t="s">
        <v>190</v>
      </c>
      <c r="D253" s="47" t="s">
        <v>191</v>
      </c>
      <c r="E253" s="48"/>
      <c r="F253" s="8"/>
      <c r="G253" s="9"/>
      <c r="H253" s="18">
        <v>1</v>
      </c>
      <c r="I253" s="9">
        <v>500</v>
      </c>
      <c r="J253" s="8">
        <f t="shared" si="15"/>
        <v>500</v>
      </c>
      <c r="K253" s="9"/>
    </row>
    <row r="254" spans="2:12" s="11" customFormat="1" x14ac:dyDescent="0.25">
      <c r="B254" s="46">
        <v>15</v>
      </c>
      <c r="C254" s="16" t="s">
        <v>193</v>
      </c>
      <c r="D254" s="47" t="s">
        <v>27</v>
      </c>
      <c r="E254" s="48"/>
      <c r="F254" s="8"/>
      <c r="G254" s="9"/>
      <c r="H254" s="18">
        <v>15</v>
      </c>
      <c r="I254" s="9">
        <v>15</v>
      </c>
      <c r="J254" s="8">
        <f t="shared" si="15"/>
        <v>225</v>
      </c>
      <c r="K254" s="9"/>
    </row>
    <row r="255" spans="2:12" s="11" customFormat="1" x14ac:dyDescent="0.25">
      <c r="B255" s="46"/>
      <c r="C255" s="16"/>
      <c r="D255" s="47"/>
      <c r="E255" s="48"/>
      <c r="F255" s="8"/>
      <c r="G255" s="9"/>
      <c r="H255" s="18"/>
      <c r="I255" s="9"/>
      <c r="J255" s="8"/>
      <c r="K255" s="9"/>
      <c r="L255" s="50"/>
    </row>
    <row r="256" spans="2:12" s="11" customFormat="1" x14ac:dyDescent="0.25">
      <c r="B256" s="46"/>
      <c r="C256" s="13" t="s">
        <v>194</v>
      </c>
      <c r="D256" s="47"/>
      <c r="E256" s="48"/>
      <c r="F256" s="8"/>
      <c r="G256" s="9"/>
      <c r="H256" s="18"/>
      <c r="I256" s="9"/>
      <c r="J256" s="8"/>
      <c r="K256" s="9"/>
    </row>
    <row r="257" spans="2:12" s="11" customFormat="1" x14ac:dyDescent="0.25">
      <c r="B257" s="46">
        <v>1</v>
      </c>
      <c r="C257" s="16" t="s">
        <v>195</v>
      </c>
      <c r="D257" s="47" t="s">
        <v>6</v>
      </c>
      <c r="E257" s="48"/>
      <c r="F257" s="8"/>
      <c r="G257" s="9"/>
      <c r="H257" s="18">
        <v>14</v>
      </c>
      <c r="I257" s="9">
        <v>150</v>
      </c>
      <c r="J257" s="8">
        <f>ROUND(H257*I257,2)</f>
        <v>2100</v>
      </c>
      <c r="K257" s="9"/>
      <c r="L257" s="50"/>
    </row>
    <row r="258" spans="2:12" s="11" customFormat="1" x14ac:dyDescent="0.25">
      <c r="B258" s="46">
        <v>2</v>
      </c>
      <c r="C258" s="16" t="s">
        <v>180</v>
      </c>
      <c r="D258" s="47" t="s">
        <v>20</v>
      </c>
      <c r="E258" s="48"/>
      <c r="F258" s="8"/>
      <c r="G258" s="9"/>
      <c r="H258" s="18">
        <v>124</v>
      </c>
      <c r="I258" s="9">
        <v>15</v>
      </c>
      <c r="J258" s="8">
        <f t="shared" ref="J258:J263" si="16">ROUND(H258*I258,2)</f>
        <v>1860</v>
      </c>
      <c r="K258" s="9"/>
      <c r="L258" s="50"/>
    </row>
    <row r="259" spans="2:12" s="11" customFormat="1" ht="30" x14ac:dyDescent="0.25">
      <c r="B259" s="46">
        <v>3</v>
      </c>
      <c r="C259" s="16" t="s">
        <v>181</v>
      </c>
      <c r="D259" s="47" t="s">
        <v>20</v>
      </c>
      <c r="E259" s="48"/>
      <c r="F259" s="8"/>
      <c r="G259" s="9"/>
      <c r="H259" s="18">
        <v>320</v>
      </c>
      <c r="I259" s="9">
        <v>17</v>
      </c>
      <c r="J259" s="8">
        <f t="shared" si="16"/>
        <v>5440</v>
      </c>
      <c r="K259" s="9"/>
      <c r="L259" s="50"/>
    </row>
    <row r="260" spans="2:12" s="11" customFormat="1" x14ac:dyDescent="0.25">
      <c r="B260" s="46">
        <v>4</v>
      </c>
      <c r="C260" s="16" t="s">
        <v>183</v>
      </c>
      <c r="D260" s="47" t="s">
        <v>6</v>
      </c>
      <c r="E260" s="48"/>
      <c r="F260" s="8"/>
      <c r="G260" s="9"/>
      <c r="H260" s="18">
        <v>14</v>
      </c>
      <c r="I260" s="9">
        <v>40</v>
      </c>
      <c r="J260" s="8">
        <f t="shared" si="16"/>
        <v>560</v>
      </c>
      <c r="K260" s="9"/>
    </row>
    <row r="261" spans="2:12" s="11" customFormat="1" x14ac:dyDescent="0.25">
      <c r="B261" s="46">
        <v>5</v>
      </c>
      <c r="C261" s="16" t="s">
        <v>184</v>
      </c>
      <c r="D261" s="47" t="s">
        <v>20</v>
      </c>
      <c r="E261" s="48"/>
      <c r="F261" s="8"/>
      <c r="G261" s="9"/>
      <c r="H261" s="18">
        <v>6</v>
      </c>
      <c r="I261" s="9">
        <v>100</v>
      </c>
      <c r="J261" s="8">
        <f t="shared" si="16"/>
        <v>600</v>
      </c>
      <c r="K261" s="9"/>
    </row>
    <row r="262" spans="2:12" s="11" customFormat="1" x14ac:dyDescent="0.25">
      <c r="B262" s="46">
        <v>6</v>
      </c>
      <c r="C262" s="16" t="s">
        <v>186</v>
      </c>
      <c r="D262" s="47" t="s">
        <v>6</v>
      </c>
      <c r="E262" s="48"/>
      <c r="F262" s="8"/>
      <c r="G262" s="9"/>
      <c r="H262" s="18">
        <v>14</v>
      </c>
      <c r="I262" s="9">
        <v>540</v>
      </c>
      <c r="J262" s="8">
        <f t="shared" si="16"/>
        <v>7560</v>
      </c>
      <c r="K262" s="9"/>
      <c r="L262" s="50"/>
    </row>
    <row r="263" spans="2:12" s="11" customFormat="1" ht="30" x14ac:dyDescent="0.25">
      <c r="B263" s="46">
        <v>7</v>
      </c>
      <c r="C263" s="16" t="s">
        <v>196</v>
      </c>
      <c r="D263" s="47" t="s">
        <v>6</v>
      </c>
      <c r="E263" s="48"/>
      <c r="F263" s="8"/>
      <c r="G263" s="9"/>
      <c r="H263" s="18">
        <v>5</v>
      </c>
      <c r="I263" s="9">
        <v>150</v>
      </c>
      <c r="J263" s="8">
        <f t="shared" si="16"/>
        <v>750</v>
      </c>
      <c r="K263" s="9"/>
    </row>
    <row r="264" spans="2:12" s="11" customFormat="1" x14ac:dyDescent="0.25">
      <c r="B264" s="46">
        <v>8</v>
      </c>
      <c r="C264" s="16" t="s">
        <v>198</v>
      </c>
      <c r="D264" s="47" t="s">
        <v>6</v>
      </c>
      <c r="E264" s="48"/>
      <c r="F264" s="8"/>
      <c r="G264" s="9"/>
      <c r="H264" s="18">
        <v>9</v>
      </c>
      <c r="I264" s="9">
        <v>100</v>
      </c>
      <c r="J264" s="8">
        <f>ROUND(H264*I264,2)</f>
        <v>900</v>
      </c>
      <c r="K264" s="9"/>
    </row>
    <row r="265" spans="2:12" s="11" customFormat="1" x14ac:dyDescent="0.25">
      <c r="B265" s="46">
        <v>9</v>
      </c>
      <c r="C265" s="16" t="s">
        <v>189</v>
      </c>
      <c r="D265" s="47" t="s">
        <v>27</v>
      </c>
      <c r="E265" s="48"/>
      <c r="F265" s="8"/>
      <c r="G265" s="9"/>
      <c r="H265" s="18"/>
      <c r="I265" s="9"/>
      <c r="J265" s="8"/>
      <c r="K265" s="9"/>
    </row>
    <row r="266" spans="2:12" s="11" customFormat="1" x14ac:dyDescent="0.25">
      <c r="B266" s="46">
        <v>10</v>
      </c>
      <c r="C266" s="16" t="s">
        <v>199</v>
      </c>
      <c r="D266" s="47" t="s">
        <v>20</v>
      </c>
      <c r="E266" s="48"/>
      <c r="F266" s="8"/>
      <c r="G266" s="9"/>
      <c r="H266" s="18">
        <v>14</v>
      </c>
      <c r="I266" s="9">
        <v>15</v>
      </c>
      <c r="J266" s="8">
        <f>ROUND(H266*I266,2)</f>
        <v>210</v>
      </c>
      <c r="K266" s="9"/>
    </row>
    <row r="267" spans="2:12" s="11" customFormat="1" x14ac:dyDescent="0.25">
      <c r="B267" s="46"/>
      <c r="C267" s="16"/>
      <c r="D267" s="47"/>
      <c r="E267" s="48"/>
      <c r="F267" s="8"/>
      <c r="G267" s="9"/>
      <c r="H267" s="18"/>
      <c r="I267" s="9"/>
      <c r="J267" s="8"/>
      <c r="K267" s="9"/>
      <c r="L267" s="50"/>
    </row>
    <row r="268" spans="2:12" s="11" customFormat="1" x14ac:dyDescent="0.25">
      <c r="B268" s="46"/>
      <c r="C268" s="13" t="s">
        <v>201</v>
      </c>
      <c r="D268" s="47"/>
      <c r="E268" s="48"/>
      <c r="F268" s="8"/>
      <c r="G268" s="9"/>
      <c r="H268" s="18"/>
      <c r="I268" s="9"/>
      <c r="J268" s="8"/>
      <c r="K268" s="9"/>
    </row>
    <row r="269" spans="2:12" s="11" customFormat="1" ht="30" x14ac:dyDescent="0.25">
      <c r="B269" s="46">
        <v>1</v>
      </c>
      <c r="C269" s="16" t="s">
        <v>202</v>
      </c>
      <c r="D269" s="47" t="s">
        <v>20</v>
      </c>
      <c r="E269" s="48"/>
      <c r="F269" s="8"/>
      <c r="G269" s="9"/>
      <c r="H269" s="18">
        <v>42</v>
      </c>
      <c r="I269" s="9">
        <v>26.5</v>
      </c>
      <c r="J269" s="8">
        <f>ROUND(H269*I269,2)</f>
        <v>1113</v>
      </c>
      <c r="K269" s="9"/>
      <c r="L269" s="50"/>
    </row>
    <row r="270" spans="2:12" s="11" customFormat="1" x14ac:dyDescent="0.25">
      <c r="B270" s="46">
        <v>2</v>
      </c>
      <c r="C270" s="16" t="s">
        <v>203</v>
      </c>
      <c r="D270" s="47" t="s">
        <v>20</v>
      </c>
      <c r="E270" s="48"/>
      <c r="F270" s="8"/>
      <c r="G270" s="9"/>
      <c r="H270" s="18">
        <v>37</v>
      </c>
      <c r="I270" s="9">
        <v>23</v>
      </c>
      <c r="J270" s="8">
        <f>ROUND(H270*I270,2)</f>
        <v>851</v>
      </c>
      <c r="K270" s="9"/>
    </row>
    <row r="271" spans="2:12" s="11" customFormat="1" x14ac:dyDescent="0.25">
      <c r="B271" s="46">
        <v>3</v>
      </c>
      <c r="C271" s="16" t="s">
        <v>188</v>
      </c>
      <c r="D271" s="47" t="s">
        <v>20</v>
      </c>
      <c r="E271" s="48"/>
      <c r="F271" s="8"/>
      <c r="G271" s="9"/>
      <c r="H271" s="18">
        <v>6</v>
      </c>
      <c r="I271" s="9">
        <v>100</v>
      </c>
      <c r="J271" s="8">
        <f>ROUND(H271*I271,2)</f>
        <v>600</v>
      </c>
      <c r="K271" s="9"/>
    </row>
    <row r="272" spans="2:12" s="11" customFormat="1" x14ac:dyDescent="0.25">
      <c r="B272" s="46">
        <v>4</v>
      </c>
      <c r="C272" s="75" t="s">
        <v>204</v>
      </c>
      <c r="D272" s="47" t="s">
        <v>27</v>
      </c>
      <c r="E272" s="68"/>
      <c r="F272" s="8"/>
      <c r="G272" s="69"/>
      <c r="H272" s="18">
        <v>1</v>
      </c>
      <c r="I272" s="69">
        <v>500</v>
      </c>
      <c r="J272" s="8">
        <f>ROUND(H272*I272,2)</f>
        <v>500</v>
      </c>
      <c r="K272" s="9"/>
    </row>
    <row r="273" spans="2:12" s="11" customFormat="1" x14ac:dyDescent="0.25">
      <c r="B273" s="46"/>
      <c r="C273" s="16"/>
      <c r="D273" s="47"/>
      <c r="E273" s="48"/>
      <c r="F273" s="8"/>
      <c r="G273" s="9"/>
      <c r="H273" s="18"/>
      <c r="I273" s="9"/>
      <c r="J273" s="8"/>
      <c r="K273" s="9"/>
      <c r="L273" s="50"/>
    </row>
    <row r="274" spans="2:12" s="11" customFormat="1" x14ac:dyDescent="0.25">
      <c r="B274" s="46"/>
      <c r="C274" s="13" t="s">
        <v>263</v>
      </c>
      <c r="D274" s="47"/>
      <c r="E274" s="48"/>
      <c r="F274" s="8"/>
      <c r="G274" s="9"/>
      <c r="H274" s="18"/>
      <c r="I274" s="9"/>
      <c r="J274" s="8"/>
      <c r="K274" s="9"/>
    </row>
    <row r="275" spans="2:12" s="11" customFormat="1" ht="30" x14ac:dyDescent="0.25">
      <c r="B275" s="46">
        <v>1</v>
      </c>
      <c r="C275" s="16" t="s">
        <v>181</v>
      </c>
      <c r="D275" s="47" t="s">
        <v>20</v>
      </c>
      <c r="E275" s="48"/>
      <c r="F275" s="8"/>
      <c r="G275" s="9"/>
      <c r="H275" s="18">
        <v>28</v>
      </c>
      <c r="I275" s="9">
        <v>17</v>
      </c>
      <c r="J275" s="8">
        <f t="shared" ref="J275:J280" si="17">ROUND(H275*I275,2)</f>
        <v>476</v>
      </c>
      <c r="K275" s="9"/>
    </row>
    <row r="276" spans="2:12" s="11" customFormat="1" x14ac:dyDescent="0.25">
      <c r="B276" s="46">
        <v>2</v>
      </c>
      <c r="C276" s="16" t="s">
        <v>178</v>
      </c>
      <c r="D276" s="47" t="s">
        <v>6</v>
      </c>
      <c r="E276" s="48"/>
      <c r="F276" s="8"/>
      <c r="G276" s="9"/>
      <c r="H276" s="18">
        <v>2</v>
      </c>
      <c r="I276" s="9">
        <v>150</v>
      </c>
      <c r="J276" s="8">
        <f t="shared" si="17"/>
        <v>300</v>
      </c>
      <c r="K276" s="9"/>
    </row>
    <row r="277" spans="2:12" s="11" customFormat="1" x14ac:dyDescent="0.25">
      <c r="B277" s="46">
        <v>3</v>
      </c>
      <c r="C277" s="16" t="s">
        <v>199</v>
      </c>
      <c r="D277" s="47" t="s">
        <v>20</v>
      </c>
      <c r="E277" s="48"/>
      <c r="F277" s="8"/>
      <c r="G277" s="9"/>
      <c r="H277" s="18">
        <v>2</v>
      </c>
      <c r="I277" s="9">
        <v>15</v>
      </c>
      <c r="J277" s="8">
        <f t="shared" si="17"/>
        <v>30</v>
      </c>
      <c r="K277" s="9"/>
    </row>
    <row r="278" spans="2:12" s="11" customFormat="1" x14ac:dyDescent="0.25">
      <c r="B278" s="46">
        <v>4</v>
      </c>
      <c r="C278" s="16" t="s">
        <v>183</v>
      </c>
      <c r="D278" s="47" t="s">
        <v>27</v>
      </c>
      <c r="E278" s="48"/>
      <c r="F278" s="8"/>
      <c r="G278" s="9"/>
      <c r="H278" s="18">
        <v>2</v>
      </c>
      <c r="I278" s="9">
        <v>40</v>
      </c>
      <c r="J278" s="8">
        <f t="shared" si="17"/>
        <v>80</v>
      </c>
      <c r="K278" s="9"/>
    </row>
    <row r="279" spans="2:12" s="11" customFormat="1" x14ac:dyDescent="0.25">
      <c r="B279" s="46">
        <v>5</v>
      </c>
      <c r="C279" s="16" t="s">
        <v>256</v>
      </c>
      <c r="D279" s="47" t="s">
        <v>20</v>
      </c>
      <c r="E279" s="48"/>
      <c r="F279" s="8"/>
      <c r="G279" s="9"/>
      <c r="H279" s="18">
        <v>25</v>
      </c>
      <c r="I279" s="9">
        <v>30</v>
      </c>
      <c r="J279" s="8">
        <f t="shared" si="17"/>
        <v>750</v>
      </c>
      <c r="K279" s="9"/>
    </row>
    <row r="280" spans="2:12" s="11" customFormat="1" x14ac:dyDescent="0.25">
      <c r="B280" s="46">
        <v>6</v>
      </c>
      <c r="C280" s="16" t="s">
        <v>257</v>
      </c>
      <c r="D280" s="47" t="s">
        <v>258</v>
      </c>
      <c r="E280" s="48"/>
      <c r="F280" s="8"/>
      <c r="G280" s="9"/>
      <c r="H280" s="18">
        <v>18</v>
      </c>
      <c r="I280" s="9">
        <v>20</v>
      </c>
      <c r="J280" s="8">
        <f t="shared" si="17"/>
        <v>360</v>
      </c>
      <c r="K280" s="9"/>
    </row>
    <row r="281" spans="2:12" s="11" customFormat="1" x14ac:dyDescent="0.25">
      <c r="B281" s="46"/>
      <c r="C281" s="16"/>
      <c r="D281" s="47"/>
      <c r="E281" s="48"/>
      <c r="F281" s="8"/>
      <c r="G281" s="9"/>
      <c r="H281" s="18"/>
      <c r="I281" s="9"/>
      <c r="J281" s="8"/>
      <c r="K281" s="9"/>
      <c r="L281" s="50"/>
    </row>
    <row r="282" spans="2:12" s="11" customFormat="1" x14ac:dyDescent="0.25">
      <c r="B282" s="51"/>
      <c r="C282" s="64" t="str">
        <f>C238</f>
        <v>Compound Lighting &amp; Landscape Lighting</v>
      </c>
      <c r="D282" s="52"/>
      <c r="E282" s="53"/>
      <c r="F282" s="22"/>
      <c r="G282" s="22">
        <f>SUM(G238:G281)</f>
        <v>103872.73</v>
      </c>
      <c r="H282" s="24"/>
      <c r="I282" s="23"/>
      <c r="J282" s="22">
        <f>SUM(J238:J281)</f>
        <v>96192</v>
      </c>
      <c r="K282" s="9"/>
      <c r="L282" s="50"/>
    </row>
    <row r="283" spans="2:12" s="11" customFormat="1" x14ac:dyDescent="0.25">
      <c r="B283" s="46"/>
      <c r="C283" s="16"/>
      <c r="D283" s="47"/>
      <c r="E283" s="48"/>
      <c r="F283" s="8"/>
      <c r="G283" s="9"/>
      <c r="H283" s="18"/>
      <c r="I283" s="9"/>
      <c r="J283" s="8"/>
      <c r="K283" s="9"/>
    </row>
    <row r="284" spans="2:12" s="11" customFormat="1" x14ac:dyDescent="0.25">
      <c r="B284" s="46" t="s">
        <v>276</v>
      </c>
      <c r="C284" s="13" t="s">
        <v>237</v>
      </c>
      <c r="D284" s="47" t="s">
        <v>3</v>
      </c>
      <c r="E284" s="48">
        <v>1</v>
      </c>
      <c r="F284" s="8">
        <f>ROUND(140808.8/1.1,2)</f>
        <v>128008</v>
      </c>
      <c r="G284" s="8">
        <f t="shared" ref="G284" si="18">ROUND(E284*F284,2)</f>
        <v>128008</v>
      </c>
      <c r="H284" s="18"/>
      <c r="I284" s="9"/>
      <c r="J284" s="8"/>
      <c r="K284" s="9"/>
    </row>
    <row r="285" spans="2:12" s="11" customFormat="1" x14ac:dyDescent="0.25">
      <c r="B285" s="46"/>
      <c r="C285" s="16" t="s">
        <v>238</v>
      </c>
      <c r="D285" s="47"/>
      <c r="E285" s="48"/>
      <c r="F285" s="8"/>
      <c r="G285" s="9"/>
      <c r="H285" s="18"/>
      <c r="I285" s="9"/>
      <c r="J285" s="8"/>
      <c r="K285" s="9"/>
    </row>
    <row r="286" spans="2:12" s="11" customFormat="1" ht="60" x14ac:dyDescent="0.25">
      <c r="B286" s="46">
        <v>1</v>
      </c>
      <c r="C286" s="16" t="s">
        <v>239</v>
      </c>
      <c r="D286" s="47" t="s">
        <v>103</v>
      </c>
      <c r="E286" s="48"/>
      <c r="F286" s="8"/>
      <c r="G286" s="9"/>
      <c r="H286" s="18">
        <v>1</v>
      </c>
      <c r="I286" s="9">
        <v>12500</v>
      </c>
      <c r="J286" s="8">
        <f t="shared" ref="J286:J308" si="19">ROUND(H286*I286,2)</f>
        <v>12500</v>
      </c>
      <c r="K286" s="9"/>
      <c r="L286" s="50"/>
    </row>
    <row r="287" spans="2:12" s="11" customFormat="1" x14ac:dyDescent="0.25">
      <c r="B287" s="46">
        <v>2</v>
      </c>
      <c r="C287" s="16" t="s">
        <v>240</v>
      </c>
      <c r="D287" s="47" t="s">
        <v>27</v>
      </c>
      <c r="E287" s="48"/>
      <c r="F287" s="8"/>
      <c r="G287" s="9"/>
      <c r="H287" s="18">
        <v>1</v>
      </c>
      <c r="I287" s="9">
        <v>300</v>
      </c>
      <c r="J287" s="8">
        <f t="shared" si="19"/>
        <v>300</v>
      </c>
      <c r="K287" s="9"/>
    </row>
    <row r="288" spans="2:12" s="11" customFormat="1" ht="45" x14ac:dyDescent="0.25">
      <c r="B288" s="46">
        <v>3</v>
      </c>
      <c r="C288" s="16" t="s">
        <v>185</v>
      </c>
      <c r="D288" s="47" t="s">
        <v>27</v>
      </c>
      <c r="E288" s="48"/>
      <c r="F288" s="8"/>
      <c r="G288" s="9"/>
      <c r="H288" s="18">
        <v>1</v>
      </c>
      <c r="I288" s="9">
        <v>500</v>
      </c>
      <c r="J288" s="8">
        <f t="shared" si="19"/>
        <v>500</v>
      </c>
      <c r="K288" s="9"/>
    </row>
    <row r="289" spans="2:12" s="11" customFormat="1" ht="45" x14ac:dyDescent="0.25">
      <c r="B289" s="46">
        <v>4</v>
      </c>
      <c r="C289" s="16" t="s">
        <v>241</v>
      </c>
      <c r="D289" s="47" t="s">
        <v>6</v>
      </c>
      <c r="E289" s="48"/>
      <c r="F289" s="8"/>
      <c r="G289" s="9"/>
      <c r="H289" s="18">
        <v>10</v>
      </c>
      <c r="I289" s="9">
        <v>2048</v>
      </c>
      <c r="J289" s="8">
        <f t="shared" si="19"/>
        <v>20480</v>
      </c>
      <c r="K289" s="9"/>
      <c r="L289" s="50"/>
    </row>
    <row r="290" spans="2:12" s="11" customFormat="1" x14ac:dyDescent="0.25">
      <c r="B290" s="46">
        <v>5</v>
      </c>
      <c r="C290" s="16" t="s">
        <v>242</v>
      </c>
      <c r="D290" s="47" t="s">
        <v>6</v>
      </c>
      <c r="E290" s="48"/>
      <c r="F290" s="8"/>
      <c r="G290" s="9"/>
      <c r="H290" s="18">
        <v>16</v>
      </c>
      <c r="I290" s="9">
        <v>400</v>
      </c>
      <c r="J290" s="8">
        <f t="shared" si="19"/>
        <v>6400</v>
      </c>
      <c r="K290" s="9"/>
      <c r="L290" s="50"/>
    </row>
    <row r="291" spans="2:12" s="11" customFormat="1" ht="30" x14ac:dyDescent="0.25">
      <c r="B291" s="46">
        <v>6</v>
      </c>
      <c r="C291" s="16" t="s">
        <v>243</v>
      </c>
      <c r="D291" s="47" t="s">
        <v>6</v>
      </c>
      <c r="E291" s="48"/>
      <c r="F291" s="8"/>
      <c r="G291" s="9"/>
      <c r="H291" s="18">
        <v>10</v>
      </c>
      <c r="I291" s="9">
        <v>607</v>
      </c>
      <c r="J291" s="8">
        <f t="shared" si="19"/>
        <v>6070</v>
      </c>
      <c r="K291" s="9"/>
      <c r="L291" s="50"/>
    </row>
    <row r="292" spans="2:12" s="11" customFormat="1" ht="30" x14ac:dyDescent="0.25">
      <c r="B292" s="46">
        <v>7</v>
      </c>
      <c r="C292" s="16" t="s">
        <v>244</v>
      </c>
      <c r="D292" s="47" t="s">
        <v>20</v>
      </c>
      <c r="E292" s="48"/>
      <c r="F292" s="8"/>
      <c r="G292" s="9"/>
      <c r="H292" s="18">
        <v>470</v>
      </c>
      <c r="I292" s="9">
        <v>17</v>
      </c>
      <c r="J292" s="8">
        <f t="shared" si="19"/>
        <v>7990</v>
      </c>
      <c r="K292" s="9"/>
      <c r="L292" s="50"/>
    </row>
    <row r="293" spans="2:12" s="11" customFormat="1" x14ac:dyDescent="0.25">
      <c r="B293" s="46">
        <v>8</v>
      </c>
      <c r="C293" s="16" t="s">
        <v>193</v>
      </c>
      <c r="D293" s="47" t="s">
        <v>27</v>
      </c>
      <c r="E293" s="48"/>
      <c r="F293" s="8"/>
      <c r="G293" s="9"/>
      <c r="H293" s="18">
        <v>10</v>
      </c>
      <c r="I293" s="9">
        <v>15</v>
      </c>
      <c r="J293" s="8">
        <f t="shared" si="19"/>
        <v>150</v>
      </c>
      <c r="K293" s="9"/>
    </row>
    <row r="294" spans="2:12" s="11" customFormat="1" ht="18.75" customHeight="1" x14ac:dyDescent="0.25">
      <c r="B294" s="46">
        <v>9</v>
      </c>
      <c r="C294" s="16" t="s">
        <v>245</v>
      </c>
      <c r="D294" s="47" t="s">
        <v>27</v>
      </c>
      <c r="E294" s="48"/>
      <c r="F294" s="8"/>
      <c r="G294" s="9"/>
      <c r="H294" s="18">
        <v>10</v>
      </c>
      <c r="I294" s="9">
        <v>200</v>
      </c>
      <c r="J294" s="8">
        <f t="shared" si="19"/>
        <v>2000</v>
      </c>
      <c r="K294" s="9"/>
      <c r="L294" s="50"/>
    </row>
    <row r="295" spans="2:12" s="11" customFormat="1" ht="30" x14ac:dyDescent="0.25">
      <c r="B295" s="46">
        <v>10</v>
      </c>
      <c r="C295" s="16" t="s">
        <v>246</v>
      </c>
      <c r="D295" s="47" t="s">
        <v>20</v>
      </c>
      <c r="E295" s="48"/>
      <c r="F295" s="8"/>
      <c r="G295" s="9"/>
      <c r="H295" s="18">
        <v>50</v>
      </c>
      <c r="I295" s="9">
        <v>17</v>
      </c>
      <c r="J295" s="8">
        <f t="shared" si="19"/>
        <v>850</v>
      </c>
      <c r="K295" s="9"/>
    </row>
    <row r="296" spans="2:12" s="11" customFormat="1" x14ac:dyDescent="0.25">
      <c r="B296" s="46">
        <v>11</v>
      </c>
      <c r="C296" s="16" t="s">
        <v>247</v>
      </c>
      <c r="D296" s="47" t="s">
        <v>27</v>
      </c>
      <c r="E296" s="48"/>
      <c r="F296" s="8"/>
      <c r="G296" s="9"/>
      <c r="H296" s="18">
        <v>1</v>
      </c>
      <c r="I296" s="9">
        <v>1000</v>
      </c>
      <c r="J296" s="8">
        <f t="shared" si="19"/>
        <v>1000</v>
      </c>
      <c r="K296" s="9"/>
      <c r="L296" s="50"/>
    </row>
    <row r="297" spans="2:12" s="11" customFormat="1" x14ac:dyDescent="0.25">
      <c r="B297" s="46">
        <v>12</v>
      </c>
      <c r="C297" s="16" t="s">
        <v>248</v>
      </c>
      <c r="D297" s="47" t="s">
        <v>27</v>
      </c>
      <c r="E297" s="48"/>
      <c r="F297" s="8"/>
      <c r="G297" s="9"/>
      <c r="H297" s="18">
        <v>1</v>
      </c>
      <c r="I297" s="9">
        <v>2655</v>
      </c>
      <c r="J297" s="8">
        <f t="shared" si="19"/>
        <v>2655</v>
      </c>
      <c r="K297" s="9"/>
      <c r="L297" s="50"/>
    </row>
    <row r="298" spans="2:12" s="11" customFormat="1" x14ac:dyDescent="0.25">
      <c r="B298" s="46">
        <v>13</v>
      </c>
      <c r="C298" s="16" t="s">
        <v>197</v>
      </c>
      <c r="D298" s="47" t="s">
        <v>6</v>
      </c>
      <c r="E298" s="48"/>
      <c r="F298" s="8"/>
      <c r="G298" s="9"/>
      <c r="H298" s="18">
        <v>11</v>
      </c>
      <c r="I298" s="9">
        <v>65</v>
      </c>
      <c r="J298" s="8">
        <f t="shared" si="19"/>
        <v>715</v>
      </c>
      <c r="K298" s="9"/>
    </row>
    <row r="299" spans="2:12" s="11" customFormat="1" x14ac:dyDescent="0.25">
      <c r="B299" s="46">
        <v>14</v>
      </c>
      <c r="C299" s="16" t="s">
        <v>249</v>
      </c>
      <c r="D299" s="47" t="s">
        <v>20</v>
      </c>
      <c r="E299" s="48"/>
      <c r="F299" s="8"/>
      <c r="G299" s="9"/>
      <c r="H299" s="18">
        <v>36</v>
      </c>
      <c r="I299" s="9">
        <v>250</v>
      </c>
      <c r="J299" s="8">
        <f t="shared" si="19"/>
        <v>9000</v>
      </c>
      <c r="K299" s="9"/>
      <c r="L299" s="50"/>
    </row>
    <row r="300" spans="2:12" s="11" customFormat="1" x14ac:dyDescent="0.25">
      <c r="B300" s="46">
        <v>15</v>
      </c>
      <c r="C300" s="16" t="s">
        <v>186</v>
      </c>
      <c r="D300" s="47" t="s">
        <v>6</v>
      </c>
      <c r="E300" s="48"/>
      <c r="F300" s="8"/>
      <c r="G300" s="9"/>
      <c r="H300" s="18">
        <v>10</v>
      </c>
      <c r="I300" s="9">
        <v>750</v>
      </c>
      <c r="J300" s="8">
        <f t="shared" si="19"/>
        <v>7500</v>
      </c>
      <c r="K300" s="9"/>
      <c r="L300" s="50"/>
    </row>
    <row r="301" spans="2:12" s="11" customFormat="1" x14ac:dyDescent="0.25">
      <c r="B301" s="46">
        <v>16</v>
      </c>
      <c r="C301" s="16" t="s">
        <v>250</v>
      </c>
      <c r="D301" s="47" t="s">
        <v>20</v>
      </c>
      <c r="E301" s="48"/>
      <c r="F301" s="8"/>
      <c r="G301" s="9"/>
      <c r="H301" s="18">
        <v>214</v>
      </c>
      <c r="I301" s="9">
        <v>70</v>
      </c>
      <c r="J301" s="8">
        <f t="shared" si="19"/>
        <v>14980</v>
      </c>
      <c r="K301" s="9"/>
      <c r="L301" s="50"/>
    </row>
    <row r="302" spans="2:12" s="11" customFormat="1" x14ac:dyDescent="0.25">
      <c r="B302" s="46">
        <v>17</v>
      </c>
      <c r="C302" s="16" t="s">
        <v>189</v>
      </c>
      <c r="D302" s="47" t="s">
        <v>27</v>
      </c>
      <c r="E302" s="48"/>
      <c r="F302" s="8"/>
      <c r="G302" s="9"/>
      <c r="H302" s="18">
        <v>10</v>
      </c>
      <c r="I302" s="9">
        <v>150</v>
      </c>
      <c r="J302" s="8">
        <f t="shared" si="19"/>
        <v>1500</v>
      </c>
      <c r="K302" s="9"/>
      <c r="L302" s="50"/>
    </row>
    <row r="303" spans="2:12" s="11" customFormat="1" x14ac:dyDescent="0.25">
      <c r="B303" s="46">
        <v>18</v>
      </c>
      <c r="C303" s="16" t="s">
        <v>190</v>
      </c>
      <c r="D303" s="47" t="s">
        <v>191</v>
      </c>
      <c r="E303" s="48"/>
      <c r="F303" s="8"/>
      <c r="G303" s="9"/>
      <c r="H303" s="18">
        <v>1</v>
      </c>
      <c r="I303" s="9">
        <v>500</v>
      </c>
      <c r="J303" s="8">
        <f t="shared" si="19"/>
        <v>500</v>
      </c>
      <c r="K303" s="9"/>
    </row>
    <row r="304" spans="2:12" s="11" customFormat="1" x14ac:dyDescent="0.25">
      <c r="B304" s="46">
        <v>19</v>
      </c>
      <c r="C304" s="16" t="s">
        <v>192</v>
      </c>
      <c r="D304" s="47" t="s">
        <v>191</v>
      </c>
      <c r="E304" s="48"/>
      <c r="F304" s="8"/>
      <c r="G304" s="9"/>
      <c r="H304" s="18">
        <v>1</v>
      </c>
      <c r="I304" s="9">
        <v>200</v>
      </c>
      <c r="J304" s="8">
        <f t="shared" si="19"/>
        <v>200</v>
      </c>
      <c r="K304" s="9"/>
    </row>
    <row r="305" spans="2:12" s="11" customFormat="1" x14ac:dyDescent="0.25">
      <c r="B305" s="46">
        <v>20</v>
      </c>
      <c r="C305" s="16" t="s">
        <v>251</v>
      </c>
      <c r="D305" s="47" t="s">
        <v>27</v>
      </c>
      <c r="E305" s="48"/>
      <c r="F305" s="8"/>
      <c r="G305" s="9"/>
      <c r="H305" s="18">
        <v>1</v>
      </c>
      <c r="I305" s="9">
        <v>2000</v>
      </c>
      <c r="J305" s="8">
        <f t="shared" si="19"/>
        <v>2000</v>
      </c>
      <c r="K305" s="9"/>
      <c r="L305" s="50"/>
    </row>
    <row r="306" spans="2:12" s="11" customFormat="1" x14ac:dyDescent="0.25">
      <c r="B306" s="46">
        <v>21</v>
      </c>
      <c r="C306" s="16" t="s">
        <v>180</v>
      </c>
      <c r="D306" s="47" t="s">
        <v>20</v>
      </c>
      <c r="E306" s="48"/>
      <c r="F306" s="8"/>
      <c r="G306" s="9"/>
      <c r="H306" s="18">
        <v>36</v>
      </c>
      <c r="I306" s="9">
        <v>15</v>
      </c>
      <c r="J306" s="8">
        <f t="shared" si="19"/>
        <v>540</v>
      </c>
      <c r="K306" s="9"/>
    </row>
    <row r="307" spans="2:12" s="11" customFormat="1" x14ac:dyDescent="0.25">
      <c r="B307" s="46">
        <v>22</v>
      </c>
      <c r="C307" s="16" t="s">
        <v>252</v>
      </c>
      <c r="D307" s="47" t="s">
        <v>20</v>
      </c>
      <c r="E307" s="48"/>
      <c r="F307" s="8"/>
      <c r="G307" s="9"/>
      <c r="H307" s="18">
        <v>13</v>
      </c>
      <c r="I307" s="9">
        <v>35</v>
      </c>
      <c r="J307" s="8">
        <f t="shared" si="19"/>
        <v>455</v>
      </c>
      <c r="K307" s="9"/>
    </row>
    <row r="308" spans="2:12" s="11" customFormat="1" x14ac:dyDescent="0.25">
      <c r="B308" s="46">
        <v>23</v>
      </c>
      <c r="C308" s="16" t="s">
        <v>204</v>
      </c>
      <c r="D308" s="47" t="s">
        <v>27</v>
      </c>
      <c r="E308" s="48"/>
      <c r="F308" s="8"/>
      <c r="G308" s="9"/>
      <c r="H308" s="18">
        <v>1</v>
      </c>
      <c r="I308" s="9">
        <v>500</v>
      </c>
      <c r="J308" s="8">
        <f t="shared" si="19"/>
        <v>500</v>
      </c>
      <c r="K308" s="9"/>
    </row>
    <row r="309" spans="2:12" s="11" customFormat="1" x14ac:dyDescent="0.25">
      <c r="B309" s="46"/>
      <c r="C309" s="16"/>
      <c r="D309" s="47"/>
      <c r="E309" s="48"/>
      <c r="F309" s="8"/>
      <c r="G309" s="9"/>
      <c r="H309" s="18"/>
      <c r="I309" s="9"/>
      <c r="J309" s="8"/>
      <c r="K309" s="9"/>
      <c r="L309" s="50"/>
    </row>
    <row r="310" spans="2:12" s="11" customFormat="1" x14ac:dyDescent="0.25">
      <c r="B310" s="46"/>
      <c r="C310" s="13" t="s">
        <v>253</v>
      </c>
      <c r="D310" s="47"/>
      <c r="E310" s="48"/>
      <c r="F310" s="8"/>
      <c r="G310" s="9"/>
      <c r="H310" s="18"/>
      <c r="I310" s="9"/>
      <c r="J310" s="8"/>
      <c r="K310" s="9"/>
    </row>
    <row r="311" spans="2:12" s="11" customFormat="1" ht="30" x14ac:dyDescent="0.25">
      <c r="B311" s="46">
        <v>1</v>
      </c>
      <c r="C311" s="16" t="s">
        <v>246</v>
      </c>
      <c r="D311" s="47" t="s">
        <v>20</v>
      </c>
      <c r="E311" s="48"/>
      <c r="F311" s="8"/>
      <c r="G311" s="9"/>
      <c r="H311" s="18">
        <v>50</v>
      </c>
      <c r="I311" s="9">
        <v>26.5</v>
      </c>
      <c r="J311" s="8">
        <f>ROUND(H311*I311,2)</f>
        <v>1325</v>
      </c>
      <c r="K311" s="9"/>
      <c r="L311" s="50"/>
    </row>
    <row r="312" spans="2:12" s="11" customFormat="1" x14ac:dyDescent="0.25">
      <c r="B312" s="46">
        <v>2</v>
      </c>
      <c r="C312" s="16" t="s">
        <v>203</v>
      </c>
      <c r="D312" s="47" t="s">
        <v>20</v>
      </c>
      <c r="E312" s="48"/>
      <c r="F312" s="8"/>
      <c r="G312" s="9"/>
      <c r="H312" s="18">
        <v>36</v>
      </c>
      <c r="I312" s="9">
        <v>23</v>
      </c>
      <c r="J312" s="8">
        <f>ROUND(H312*I312,2)</f>
        <v>828</v>
      </c>
      <c r="K312" s="9"/>
    </row>
    <row r="313" spans="2:12" s="11" customFormat="1" x14ac:dyDescent="0.25">
      <c r="B313" s="46">
        <v>3</v>
      </c>
      <c r="C313" s="16" t="s">
        <v>252</v>
      </c>
      <c r="D313" s="47" t="s">
        <v>20</v>
      </c>
      <c r="E313" s="48"/>
      <c r="F313" s="8"/>
      <c r="G313" s="9"/>
      <c r="H313" s="18">
        <v>13</v>
      </c>
      <c r="I313" s="9">
        <v>35</v>
      </c>
      <c r="J313" s="8">
        <f>ROUND(H313*I313,2)</f>
        <v>455</v>
      </c>
      <c r="K313" s="9"/>
    </row>
    <row r="314" spans="2:12" s="11" customFormat="1" x14ac:dyDescent="0.25">
      <c r="B314" s="46">
        <v>4</v>
      </c>
      <c r="C314" s="16" t="s">
        <v>204</v>
      </c>
      <c r="D314" s="47" t="s">
        <v>27</v>
      </c>
      <c r="E314" s="48"/>
      <c r="F314" s="8"/>
      <c r="G314" s="9"/>
      <c r="H314" s="18">
        <v>1</v>
      </c>
      <c r="I314" s="9">
        <v>500</v>
      </c>
      <c r="J314" s="8">
        <f>ROUND(H314*I314,2)</f>
        <v>500</v>
      </c>
      <c r="K314" s="9"/>
    </row>
    <row r="315" spans="2:12" s="11" customFormat="1" x14ac:dyDescent="0.25">
      <c r="B315" s="46"/>
      <c r="C315" s="16"/>
      <c r="D315" s="47"/>
      <c r="E315" s="48"/>
      <c r="F315" s="8"/>
      <c r="G315" s="9"/>
      <c r="H315" s="18"/>
      <c r="I315" s="9"/>
      <c r="J315" s="8"/>
      <c r="K315" s="9"/>
    </row>
    <row r="316" spans="2:12" s="11" customFormat="1" ht="30" x14ac:dyDescent="0.25">
      <c r="B316" s="46"/>
      <c r="C316" s="13" t="s">
        <v>208</v>
      </c>
      <c r="D316" s="47"/>
      <c r="E316" s="48"/>
      <c r="F316" s="8"/>
      <c r="G316" s="9"/>
      <c r="H316" s="18"/>
      <c r="I316" s="9"/>
      <c r="J316" s="8"/>
      <c r="K316" s="9"/>
    </row>
    <row r="317" spans="2:12" s="11" customFormat="1" x14ac:dyDescent="0.25">
      <c r="B317" s="46"/>
      <c r="C317" s="16" t="s">
        <v>209</v>
      </c>
      <c r="D317" s="47"/>
      <c r="E317" s="48"/>
      <c r="F317" s="8"/>
      <c r="G317" s="9"/>
      <c r="H317" s="18"/>
      <c r="I317" s="9"/>
      <c r="J317" s="8"/>
      <c r="K317" s="9"/>
    </row>
    <row r="318" spans="2:12" s="11" customFormat="1" x14ac:dyDescent="0.25">
      <c r="B318" s="46">
        <v>1</v>
      </c>
      <c r="C318" s="16" t="s">
        <v>210</v>
      </c>
      <c r="D318" s="47"/>
      <c r="E318" s="48"/>
      <c r="F318" s="8"/>
      <c r="G318" s="9"/>
      <c r="H318" s="18"/>
      <c r="I318" s="9"/>
      <c r="J318" s="8"/>
      <c r="K318" s="9"/>
    </row>
    <row r="319" spans="2:12" s="11" customFormat="1" x14ac:dyDescent="0.25">
      <c r="B319" s="46"/>
      <c r="C319" s="16" t="s">
        <v>211</v>
      </c>
      <c r="D319" s="47"/>
      <c r="E319" s="48"/>
      <c r="F319" s="8"/>
      <c r="G319" s="9"/>
      <c r="H319" s="18"/>
      <c r="I319" s="9"/>
      <c r="J319" s="8"/>
      <c r="K319" s="9"/>
    </row>
    <row r="320" spans="2:12" s="11" customFormat="1" x14ac:dyDescent="0.25">
      <c r="B320" s="46"/>
      <c r="C320" s="16" t="s">
        <v>212</v>
      </c>
      <c r="D320" s="47" t="s">
        <v>20</v>
      </c>
      <c r="E320" s="48"/>
      <c r="F320" s="8"/>
      <c r="G320" s="9"/>
      <c r="H320" s="18">
        <v>1.5</v>
      </c>
      <c r="I320" s="9">
        <v>1032</v>
      </c>
      <c r="J320" s="8">
        <f>ROUND(H320*I320,2)</f>
        <v>1548</v>
      </c>
      <c r="K320" s="9"/>
      <c r="L320" s="10"/>
    </row>
    <row r="321" spans="2:12" s="11" customFormat="1" x14ac:dyDescent="0.25">
      <c r="B321" s="46">
        <v>2</v>
      </c>
      <c r="C321" s="16" t="s">
        <v>213</v>
      </c>
      <c r="D321" s="47"/>
      <c r="E321" s="48"/>
      <c r="F321" s="8"/>
      <c r="G321" s="9"/>
      <c r="H321" s="18"/>
      <c r="I321" s="9"/>
      <c r="J321" s="8"/>
      <c r="K321" s="9"/>
      <c r="L321" s="10"/>
    </row>
    <row r="322" spans="2:12" s="11" customFormat="1" x14ac:dyDescent="0.25">
      <c r="B322" s="46"/>
      <c r="C322" s="16" t="s">
        <v>214</v>
      </c>
      <c r="D322" s="47" t="s">
        <v>20</v>
      </c>
      <c r="E322" s="48"/>
      <c r="F322" s="8"/>
      <c r="G322" s="9"/>
      <c r="H322" s="18">
        <v>1.2</v>
      </c>
      <c r="I322" s="9">
        <v>344</v>
      </c>
      <c r="J322" s="8">
        <f>ROUND(H322*I322,2)</f>
        <v>412.8</v>
      </c>
      <c r="K322" s="9"/>
      <c r="L322" s="10"/>
    </row>
    <row r="323" spans="2:12" s="11" customFormat="1" x14ac:dyDescent="0.25">
      <c r="B323" s="46"/>
      <c r="C323" s="16" t="s">
        <v>215</v>
      </c>
      <c r="D323" s="47" t="s">
        <v>20</v>
      </c>
      <c r="E323" s="48"/>
      <c r="F323" s="8"/>
      <c r="G323" s="9"/>
      <c r="H323" s="18">
        <v>1.2</v>
      </c>
      <c r="I323" s="9">
        <v>688</v>
      </c>
      <c r="J323" s="8">
        <f>ROUND(H323*I323,2)</f>
        <v>825.6</v>
      </c>
      <c r="K323" s="9"/>
      <c r="L323" s="10"/>
    </row>
    <row r="324" spans="2:12" s="11" customFormat="1" x14ac:dyDescent="0.25">
      <c r="B324" s="46">
        <v>3</v>
      </c>
      <c r="C324" s="16" t="s">
        <v>216</v>
      </c>
      <c r="D324" s="47"/>
      <c r="E324" s="48"/>
      <c r="F324" s="8"/>
      <c r="G324" s="9"/>
      <c r="H324" s="18"/>
      <c r="I324" s="9"/>
      <c r="J324" s="8"/>
      <c r="K324" s="9"/>
      <c r="L324" s="10"/>
    </row>
    <row r="325" spans="2:12" s="11" customFormat="1" x14ac:dyDescent="0.25">
      <c r="B325" s="46"/>
      <c r="C325" s="16" t="s">
        <v>214</v>
      </c>
      <c r="D325" s="47" t="s">
        <v>20</v>
      </c>
      <c r="E325" s="48"/>
      <c r="F325" s="8"/>
      <c r="G325" s="9"/>
      <c r="H325" s="18">
        <v>1.2</v>
      </c>
      <c r="I325" s="9">
        <v>344</v>
      </c>
      <c r="J325" s="8">
        <f>ROUND(H325*I325,2)</f>
        <v>412.8</v>
      </c>
      <c r="K325" s="9"/>
      <c r="L325" s="10"/>
    </row>
    <row r="326" spans="2:12" s="11" customFormat="1" x14ac:dyDescent="0.25">
      <c r="B326" s="46"/>
      <c r="C326" s="16" t="s">
        <v>217</v>
      </c>
      <c r="D326" s="47" t="s">
        <v>20</v>
      </c>
      <c r="E326" s="48"/>
      <c r="F326" s="8"/>
      <c r="G326" s="9"/>
      <c r="H326" s="18">
        <v>1.2</v>
      </c>
      <c r="I326" s="9">
        <v>860</v>
      </c>
      <c r="J326" s="8">
        <f>ROUND(H326*I326,2)</f>
        <v>1032</v>
      </c>
      <c r="K326" s="9"/>
      <c r="L326" s="10"/>
    </row>
    <row r="327" spans="2:12" s="11" customFormat="1" x14ac:dyDescent="0.25">
      <c r="B327" s="46">
        <v>4</v>
      </c>
      <c r="C327" s="16" t="s">
        <v>218</v>
      </c>
      <c r="D327" s="47"/>
      <c r="E327" s="48"/>
      <c r="F327" s="8"/>
      <c r="G327" s="9"/>
      <c r="H327" s="18"/>
      <c r="I327" s="9"/>
      <c r="J327" s="8"/>
      <c r="K327" s="9"/>
      <c r="L327" s="10"/>
    </row>
    <row r="328" spans="2:12" s="11" customFormat="1" x14ac:dyDescent="0.25">
      <c r="B328" s="46"/>
      <c r="C328" s="16" t="s">
        <v>214</v>
      </c>
      <c r="D328" s="47" t="s">
        <v>20</v>
      </c>
      <c r="E328" s="48"/>
      <c r="F328" s="8"/>
      <c r="G328" s="9"/>
      <c r="H328" s="18">
        <v>1.2</v>
      </c>
      <c r="I328" s="9">
        <v>344</v>
      </c>
      <c r="J328" s="8">
        <f>ROUND(H328*I328,2)</f>
        <v>412.8</v>
      </c>
      <c r="K328" s="9"/>
      <c r="L328" s="10"/>
    </row>
    <row r="329" spans="2:12" s="11" customFormat="1" x14ac:dyDescent="0.25">
      <c r="B329" s="46"/>
      <c r="C329" s="16" t="s">
        <v>217</v>
      </c>
      <c r="D329" s="47" t="s">
        <v>20</v>
      </c>
      <c r="E329" s="48"/>
      <c r="F329" s="8"/>
      <c r="G329" s="9"/>
      <c r="H329" s="18">
        <v>1.2</v>
      </c>
      <c r="I329" s="9">
        <v>860</v>
      </c>
      <c r="J329" s="8">
        <f>ROUND(H329*I329,2)</f>
        <v>1032</v>
      </c>
      <c r="K329" s="9"/>
      <c r="L329" s="10"/>
    </row>
    <row r="330" spans="2:12" s="11" customFormat="1" x14ac:dyDescent="0.25">
      <c r="B330" s="46">
        <v>5</v>
      </c>
      <c r="C330" s="16" t="s">
        <v>219</v>
      </c>
      <c r="D330" s="47"/>
      <c r="E330" s="48"/>
      <c r="F330" s="8"/>
      <c r="G330" s="9"/>
      <c r="H330" s="18"/>
      <c r="I330" s="9"/>
      <c r="J330" s="8"/>
      <c r="K330" s="9"/>
      <c r="L330" s="10"/>
    </row>
    <row r="331" spans="2:12" s="11" customFormat="1" x14ac:dyDescent="0.25">
      <c r="B331" s="46"/>
      <c r="C331" s="16" t="s">
        <v>220</v>
      </c>
      <c r="D331" s="47" t="s">
        <v>20</v>
      </c>
      <c r="E331" s="48"/>
      <c r="F331" s="8"/>
      <c r="G331" s="9"/>
      <c r="H331" s="18">
        <v>1.2</v>
      </c>
      <c r="I331" s="9">
        <v>172</v>
      </c>
      <c r="J331" s="8">
        <f>ROUND(H331*I331,2)</f>
        <v>206.4</v>
      </c>
      <c r="K331" s="9"/>
      <c r="L331" s="10"/>
    </row>
    <row r="332" spans="2:12" s="11" customFormat="1" x14ac:dyDescent="0.25">
      <c r="B332" s="46"/>
      <c r="C332" s="16" t="s">
        <v>221</v>
      </c>
      <c r="D332" s="47" t="s">
        <v>20</v>
      </c>
      <c r="E332" s="48"/>
      <c r="F332" s="8"/>
      <c r="G332" s="9"/>
      <c r="H332" s="18">
        <v>1.2</v>
      </c>
      <c r="I332" s="9">
        <v>516</v>
      </c>
      <c r="J332" s="8">
        <f>ROUND(H332*I332,2)</f>
        <v>619.20000000000005</v>
      </c>
      <c r="K332" s="9"/>
      <c r="L332" s="10"/>
    </row>
    <row r="333" spans="2:12" s="11" customFormat="1" x14ac:dyDescent="0.25">
      <c r="B333" s="46">
        <v>6</v>
      </c>
      <c r="C333" s="16" t="s">
        <v>222</v>
      </c>
      <c r="D333" s="47"/>
      <c r="E333" s="48"/>
      <c r="F333" s="8"/>
      <c r="G333" s="9"/>
      <c r="H333" s="18"/>
      <c r="I333" s="9"/>
      <c r="J333" s="8"/>
      <c r="K333" s="9"/>
      <c r="L333" s="10"/>
    </row>
    <row r="334" spans="2:12" s="11" customFormat="1" x14ac:dyDescent="0.25">
      <c r="B334" s="46"/>
      <c r="C334" s="16" t="s">
        <v>220</v>
      </c>
      <c r="D334" s="47" t="s">
        <v>20</v>
      </c>
      <c r="E334" s="48"/>
      <c r="F334" s="8"/>
      <c r="G334" s="9"/>
      <c r="H334" s="18">
        <v>1.2</v>
      </c>
      <c r="I334" s="9">
        <v>172</v>
      </c>
      <c r="J334" s="8">
        <f>ROUND(H334*I334,2)</f>
        <v>206.4</v>
      </c>
      <c r="K334" s="9"/>
      <c r="L334" s="10"/>
    </row>
    <row r="335" spans="2:12" s="11" customFormat="1" x14ac:dyDescent="0.25">
      <c r="B335" s="46"/>
      <c r="C335" s="16" t="s">
        <v>221</v>
      </c>
      <c r="D335" s="47" t="s">
        <v>20</v>
      </c>
      <c r="E335" s="48"/>
      <c r="F335" s="8"/>
      <c r="G335" s="9"/>
      <c r="H335" s="18">
        <v>1.2</v>
      </c>
      <c r="I335" s="9">
        <v>516</v>
      </c>
      <c r="J335" s="8">
        <f>ROUND(H335*I335,2)</f>
        <v>619.20000000000005</v>
      </c>
      <c r="K335" s="9"/>
      <c r="L335" s="10"/>
    </row>
    <row r="336" spans="2:12" s="11" customFormat="1" x14ac:dyDescent="0.25">
      <c r="B336" s="46">
        <v>7</v>
      </c>
      <c r="C336" s="16" t="s">
        <v>223</v>
      </c>
      <c r="D336" s="47"/>
      <c r="E336" s="48"/>
      <c r="F336" s="8"/>
      <c r="G336" s="9"/>
      <c r="H336" s="18"/>
      <c r="I336" s="9"/>
      <c r="J336" s="8"/>
      <c r="K336" s="9"/>
      <c r="L336" s="10"/>
    </row>
    <row r="337" spans="2:12" s="11" customFormat="1" x14ac:dyDescent="0.25">
      <c r="B337" s="46"/>
      <c r="C337" s="16" t="s">
        <v>220</v>
      </c>
      <c r="D337" s="47" t="s">
        <v>20</v>
      </c>
      <c r="E337" s="48"/>
      <c r="F337" s="8"/>
      <c r="G337" s="9"/>
      <c r="H337" s="18">
        <v>1.2</v>
      </c>
      <c r="I337" s="9">
        <v>172</v>
      </c>
      <c r="J337" s="8">
        <f>ROUND(H337*I337,2)</f>
        <v>206.4</v>
      </c>
      <c r="K337" s="9"/>
      <c r="L337" s="10"/>
    </row>
    <row r="338" spans="2:12" s="11" customFormat="1" x14ac:dyDescent="0.25">
      <c r="B338" s="46"/>
      <c r="C338" s="16" t="s">
        <v>221</v>
      </c>
      <c r="D338" s="47" t="s">
        <v>20</v>
      </c>
      <c r="E338" s="48"/>
      <c r="F338" s="8"/>
      <c r="G338" s="9"/>
      <c r="H338" s="18">
        <v>1.2</v>
      </c>
      <c r="I338" s="9">
        <v>516</v>
      </c>
      <c r="J338" s="8">
        <f>ROUND(H338*I338,2)</f>
        <v>619.20000000000005</v>
      </c>
      <c r="K338" s="9"/>
      <c r="L338" s="10"/>
    </row>
    <row r="339" spans="2:12" s="11" customFormat="1" x14ac:dyDescent="0.25">
      <c r="B339" s="46">
        <v>8</v>
      </c>
      <c r="C339" s="16" t="s">
        <v>224</v>
      </c>
      <c r="D339" s="47"/>
      <c r="E339" s="48"/>
      <c r="F339" s="8"/>
      <c r="G339" s="9"/>
      <c r="H339" s="18"/>
      <c r="I339" s="9"/>
      <c r="J339" s="8"/>
      <c r="K339" s="9"/>
      <c r="L339" s="10"/>
    </row>
    <row r="340" spans="2:12" s="11" customFormat="1" x14ac:dyDescent="0.25">
      <c r="B340" s="46"/>
      <c r="C340" s="16" t="s">
        <v>220</v>
      </c>
      <c r="D340" s="47" t="s">
        <v>20</v>
      </c>
      <c r="E340" s="48"/>
      <c r="F340" s="8"/>
      <c r="G340" s="9"/>
      <c r="H340" s="18">
        <v>1.2</v>
      </c>
      <c r="I340" s="9">
        <v>172</v>
      </c>
      <c r="J340" s="8">
        <f>ROUND(H340*I340,2)</f>
        <v>206.4</v>
      </c>
      <c r="K340" s="9"/>
      <c r="L340" s="10"/>
    </row>
    <row r="341" spans="2:12" s="11" customFormat="1" x14ac:dyDescent="0.25">
      <c r="B341" s="46"/>
      <c r="C341" s="16" t="s">
        <v>221</v>
      </c>
      <c r="D341" s="47" t="s">
        <v>20</v>
      </c>
      <c r="E341" s="48"/>
      <c r="F341" s="8"/>
      <c r="G341" s="9"/>
      <c r="H341" s="18">
        <v>1.2</v>
      </c>
      <c r="I341" s="9">
        <v>516</v>
      </c>
      <c r="J341" s="8">
        <f>ROUND(H341*I341,2)</f>
        <v>619.20000000000005</v>
      </c>
      <c r="K341" s="9"/>
      <c r="L341" s="10"/>
    </row>
    <row r="342" spans="2:12" s="11" customFormat="1" x14ac:dyDescent="0.25">
      <c r="B342" s="46">
        <v>9</v>
      </c>
      <c r="C342" s="16" t="s">
        <v>225</v>
      </c>
      <c r="D342" s="47"/>
      <c r="E342" s="48"/>
      <c r="F342" s="8"/>
      <c r="G342" s="9"/>
      <c r="H342" s="18"/>
      <c r="I342" s="9"/>
      <c r="J342" s="8"/>
      <c r="K342" s="9"/>
      <c r="L342" s="10"/>
    </row>
    <row r="343" spans="2:12" s="11" customFormat="1" x14ac:dyDescent="0.25">
      <c r="B343" s="46"/>
      <c r="C343" s="16" t="s">
        <v>220</v>
      </c>
      <c r="D343" s="47" t="s">
        <v>20</v>
      </c>
      <c r="E343" s="48"/>
      <c r="F343" s="8"/>
      <c r="G343" s="9"/>
      <c r="H343" s="18">
        <v>1.2</v>
      </c>
      <c r="I343" s="9">
        <v>172</v>
      </c>
      <c r="J343" s="8">
        <f>ROUND(H343*I343,2)</f>
        <v>206.4</v>
      </c>
      <c r="K343" s="9"/>
      <c r="L343" s="10"/>
    </row>
    <row r="344" spans="2:12" s="11" customFormat="1" x14ac:dyDescent="0.25">
      <c r="B344" s="46"/>
      <c r="C344" s="16" t="s">
        <v>221</v>
      </c>
      <c r="D344" s="47" t="s">
        <v>20</v>
      </c>
      <c r="E344" s="48"/>
      <c r="F344" s="8"/>
      <c r="G344" s="9"/>
      <c r="H344" s="18">
        <v>1.2</v>
      </c>
      <c r="I344" s="9">
        <v>516</v>
      </c>
      <c r="J344" s="8">
        <f>ROUND(H344*I344,2)</f>
        <v>619.20000000000005</v>
      </c>
      <c r="K344" s="9"/>
      <c r="L344" s="10"/>
    </row>
    <row r="345" spans="2:12" s="11" customFormat="1" x14ac:dyDescent="0.25">
      <c r="B345" s="46">
        <v>10</v>
      </c>
      <c r="C345" s="16" t="s">
        <v>226</v>
      </c>
      <c r="D345" s="47"/>
      <c r="E345" s="48"/>
      <c r="F345" s="8"/>
      <c r="G345" s="9"/>
      <c r="H345" s="18"/>
      <c r="I345" s="9"/>
      <c r="J345" s="8"/>
      <c r="K345" s="9"/>
      <c r="L345" s="10"/>
    </row>
    <row r="346" spans="2:12" s="11" customFormat="1" x14ac:dyDescent="0.25">
      <c r="B346" s="46"/>
      <c r="C346" s="16" t="s">
        <v>220</v>
      </c>
      <c r="D346" s="47" t="s">
        <v>20</v>
      </c>
      <c r="E346" s="48"/>
      <c r="F346" s="8"/>
      <c r="G346" s="9"/>
      <c r="H346" s="18">
        <v>1.2</v>
      </c>
      <c r="I346" s="9">
        <v>172</v>
      </c>
      <c r="J346" s="8">
        <f>ROUND(H346*I346,2)</f>
        <v>206.4</v>
      </c>
      <c r="K346" s="9"/>
      <c r="L346" s="10"/>
    </row>
    <row r="347" spans="2:12" s="11" customFormat="1" x14ac:dyDescent="0.25">
      <c r="B347" s="46"/>
      <c r="C347" s="16" t="s">
        <v>221</v>
      </c>
      <c r="D347" s="47" t="s">
        <v>20</v>
      </c>
      <c r="E347" s="48"/>
      <c r="F347" s="8"/>
      <c r="G347" s="9"/>
      <c r="H347" s="18">
        <v>1.2</v>
      </c>
      <c r="I347" s="9">
        <v>516</v>
      </c>
      <c r="J347" s="8">
        <f>ROUND(H347*I347,2)</f>
        <v>619.20000000000005</v>
      </c>
      <c r="K347" s="9"/>
      <c r="L347" s="10"/>
    </row>
    <row r="348" spans="2:12" s="11" customFormat="1" x14ac:dyDescent="0.25">
      <c r="B348" s="46">
        <v>11</v>
      </c>
      <c r="C348" s="16" t="s">
        <v>227</v>
      </c>
      <c r="D348" s="47"/>
      <c r="E348" s="48"/>
      <c r="F348" s="8"/>
      <c r="G348" s="9"/>
      <c r="H348" s="18"/>
      <c r="I348" s="9"/>
      <c r="J348" s="8"/>
      <c r="K348" s="9"/>
      <c r="L348" s="10"/>
    </row>
    <row r="349" spans="2:12" s="11" customFormat="1" x14ac:dyDescent="0.25">
      <c r="B349" s="46"/>
      <c r="C349" s="16" t="s">
        <v>220</v>
      </c>
      <c r="D349" s="47" t="s">
        <v>20</v>
      </c>
      <c r="E349" s="48"/>
      <c r="F349" s="8"/>
      <c r="G349" s="9"/>
      <c r="H349" s="18">
        <v>1.2</v>
      </c>
      <c r="I349" s="9">
        <v>172</v>
      </c>
      <c r="J349" s="8">
        <f>ROUND(H349*I349,2)</f>
        <v>206.4</v>
      </c>
      <c r="K349" s="9"/>
      <c r="L349" s="10"/>
    </row>
    <row r="350" spans="2:12" s="11" customFormat="1" x14ac:dyDescent="0.25">
      <c r="B350" s="46"/>
      <c r="C350" s="16" t="s">
        <v>221</v>
      </c>
      <c r="D350" s="47" t="s">
        <v>20</v>
      </c>
      <c r="E350" s="48"/>
      <c r="F350" s="8"/>
      <c r="G350" s="9"/>
      <c r="H350" s="18">
        <v>1.2</v>
      </c>
      <c r="I350" s="9">
        <v>516</v>
      </c>
      <c r="J350" s="8">
        <f>ROUND(H350*I350,2)</f>
        <v>619.20000000000005</v>
      </c>
      <c r="K350" s="9"/>
      <c r="L350" s="10"/>
    </row>
    <row r="351" spans="2:12" s="11" customFormat="1" x14ac:dyDescent="0.25">
      <c r="B351" s="46">
        <v>12</v>
      </c>
      <c r="C351" s="16" t="s">
        <v>228</v>
      </c>
      <c r="D351" s="47"/>
      <c r="E351" s="48"/>
      <c r="F351" s="8"/>
      <c r="G351" s="9"/>
      <c r="H351" s="18"/>
      <c r="I351" s="9"/>
      <c r="J351" s="8"/>
      <c r="K351" s="9"/>
      <c r="L351" s="10"/>
    </row>
    <row r="352" spans="2:12" s="11" customFormat="1" x14ac:dyDescent="0.25">
      <c r="B352" s="46"/>
      <c r="C352" s="16" t="s">
        <v>220</v>
      </c>
      <c r="D352" s="47" t="s">
        <v>20</v>
      </c>
      <c r="E352" s="48"/>
      <c r="F352" s="8"/>
      <c r="G352" s="9"/>
      <c r="H352" s="18">
        <v>1.2</v>
      </c>
      <c r="I352" s="9">
        <v>172</v>
      </c>
      <c r="J352" s="8">
        <f>ROUND(H352*I352,2)</f>
        <v>206.4</v>
      </c>
      <c r="K352" s="9"/>
      <c r="L352" s="10"/>
    </row>
    <row r="353" spans="2:12" s="11" customFormat="1" x14ac:dyDescent="0.25">
      <c r="B353" s="46"/>
      <c r="C353" s="16" t="s">
        <v>221</v>
      </c>
      <c r="D353" s="47" t="s">
        <v>20</v>
      </c>
      <c r="E353" s="48"/>
      <c r="F353" s="8"/>
      <c r="G353" s="9"/>
      <c r="H353" s="18">
        <v>1.2</v>
      </c>
      <c r="I353" s="9">
        <v>516</v>
      </c>
      <c r="J353" s="8">
        <f>ROUND(H353*I353,2)</f>
        <v>619.20000000000005</v>
      </c>
      <c r="K353" s="9"/>
      <c r="L353" s="10"/>
    </row>
    <row r="354" spans="2:12" s="11" customFormat="1" x14ac:dyDescent="0.25">
      <c r="B354" s="46">
        <v>13</v>
      </c>
      <c r="C354" s="16" t="s">
        <v>229</v>
      </c>
      <c r="D354" s="47"/>
      <c r="E354" s="48"/>
      <c r="F354" s="8"/>
      <c r="G354" s="9"/>
      <c r="H354" s="18"/>
      <c r="I354" s="9"/>
      <c r="J354" s="8"/>
      <c r="K354" s="9"/>
      <c r="L354" s="10"/>
    </row>
    <row r="355" spans="2:12" s="11" customFormat="1" x14ac:dyDescent="0.25">
      <c r="B355" s="46"/>
      <c r="C355" s="16" t="s">
        <v>220</v>
      </c>
      <c r="D355" s="47" t="s">
        <v>20</v>
      </c>
      <c r="E355" s="48"/>
      <c r="F355" s="8"/>
      <c r="G355" s="9"/>
      <c r="H355" s="18">
        <v>1.2</v>
      </c>
      <c r="I355" s="9">
        <v>172</v>
      </c>
      <c r="J355" s="8">
        <f>ROUND(H355*I355,2)</f>
        <v>206.4</v>
      </c>
      <c r="K355" s="9"/>
      <c r="L355" s="10"/>
    </row>
    <row r="356" spans="2:12" s="11" customFormat="1" x14ac:dyDescent="0.25">
      <c r="B356" s="46"/>
      <c r="C356" s="16" t="s">
        <v>221</v>
      </c>
      <c r="D356" s="47" t="s">
        <v>20</v>
      </c>
      <c r="E356" s="48"/>
      <c r="F356" s="8"/>
      <c r="G356" s="9"/>
      <c r="H356" s="18">
        <v>1.2</v>
      </c>
      <c r="I356" s="9">
        <v>516</v>
      </c>
      <c r="J356" s="8">
        <f>ROUND(H356*I356,2)</f>
        <v>619.20000000000005</v>
      </c>
      <c r="K356" s="9"/>
      <c r="L356" s="10"/>
    </row>
    <row r="357" spans="2:12" s="11" customFormat="1" x14ac:dyDescent="0.25">
      <c r="B357" s="46">
        <v>14</v>
      </c>
      <c r="C357" s="16" t="s">
        <v>230</v>
      </c>
      <c r="D357" s="47"/>
      <c r="E357" s="48"/>
      <c r="F357" s="8"/>
      <c r="G357" s="9"/>
      <c r="H357" s="18"/>
      <c r="I357" s="9"/>
      <c r="J357" s="8"/>
      <c r="K357" s="9"/>
      <c r="L357" s="10"/>
    </row>
    <row r="358" spans="2:12" s="11" customFormat="1" x14ac:dyDescent="0.25">
      <c r="B358" s="46"/>
      <c r="C358" s="16" t="s">
        <v>220</v>
      </c>
      <c r="D358" s="47" t="s">
        <v>20</v>
      </c>
      <c r="E358" s="48"/>
      <c r="F358" s="8"/>
      <c r="G358" s="9"/>
      <c r="H358" s="18">
        <v>1.2</v>
      </c>
      <c r="I358" s="9">
        <v>172</v>
      </c>
      <c r="J358" s="8">
        <f>ROUND(H358*I358,2)</f>
        <v>206.4</v>
      </c>
      <c r="K358" s="9"/>
      <c r="L358" s="10"/>
    </row>
    <row r="359" spans="2:12" s="11" customFormat="1" x14ac:dyDescent="0.25">
      <c r="B359" s="46"/>
      <c r="C359" s="16" t="s">
        <v>221</v>
      </c>
      <c r="D359" s="47" t="s">
        <v>20</v>
      </c>
      <c r="E359" s="48"/>
      <c r="F359" s="8"/>
      <c r="G359" s="9"/>
      <c r="H359" s="18">
        <v>1.2</v>
      </c>
      <c r="I359" s="9">
        <v>516</v>
      </c>
      <c r="J359" s="8">
        <f>ROUND(H359*I359,2)</f>
        <v>619.20000000000005</v>
      </c>
      <c r="K359" s="9"/>
      <c r="L359" s="10"/>
    </row>
    <row r="360" spans="2:12" s="11" customFormat="1" x14ac:dyDescent="0.25">
      <c r="B360" s="46">
        <v>15</v>
      </c>
      <c r="C360" s="16" t="s">
        <v>231</v>
      </c>
      <c r="D360" s="47"/>
      <c r="E360" s="48"/>
      <c r="F360" s="8"/>
      <c r="G360" s="9"/>
      <c r="H360" s="18"/>
      <c r="I360" s="9"/>
      <c r="J360" s="8"/>
      <c r="K360" s="9"/>
      <c r="L360" s="10"/>
    </row>
    <row r="361" spans="2:12" s="11" customFormat="1" x14ac:dyDescent="0.25">
      <c r="B361" s="46"/>
      <c r="C361" s="16" t="s">
        <v>220</v>
      </c>
      <c r="D361" s="47" t="s">
        <v>20</v>
      </c>
      <c r="E361" s="48"/>
      <c r="F361" s="8"/>
      <c r="G361" s="9"/>
      <c r="H361" s="18">
        <v>1.5</v>
      </c>
      <c r="I361" s="9">
        <v>172</v>
      </c>
      <c r="J361" s="8">
        <f>ROUND(H361*I361,2)</f>
        <v>258</v>
      </c>
      <c r="K361" s="9"/>
      <c r="L361" s="10"/>
    </row>
    <row r="362" spans="2:12" s="11" customFormat="1" x14ac:dyDescent="0.25">
      <c r="B362" s="46"/>
      <c r="C362" s="16" t="s">
        <v>221</v>
      </c>
      <c r="D362" s="47" t="s">
        <v>20</v>
      </c>
      <c r="E362" s="48"/>
      <c r="F362" s="8"/>
      <c r="G362" s="9"/>
      <c r="H362" s="18">
        <v>1.5</v>
      </c>
      <c r="I362" s="9">
        <v>516</v>
      </c>
      <c r="J362" s="8">
        <f>ROUND(H362*I362,2)</f>
        <v>774</v>
      </c>
      <c r="K362" s="9"/>
      <c r="L362" s="10"/>
    </row>
    <row r="363" spans="2:12" s="11" customFormat="1" x14ac:dyDescent="0.25">
      <c r="B363" s="46">
        <v>16</v>
      </c>
      <c r="C363" s="75" t="s">
        <v>232</v>
      </c>
      <c r="D363" s="47"/>
      <c r="E363" s="68"/>
      <c r="F363" s="8"/>
      <c r="G363" s="69"/>
      <c r="H363" s="18"/>
      <c r="I363" s="69"/>
      <c r="J363" s="8"/>
      <c r="K363" s="9"/>
      <c r="L363" s="10"/>
    </row>
    <row r="364" spans="2:12" s="11" customFormat="1" x14ac:dyDescent="0.25">
      <c r="B364" s="46"/>
      <c r="C364" s="16" t="s">
        <v>220</v>
      </c>
      <c r="D364" s="47" t="s">
        <v>20</v>
      </c>
      <c r="E364" s="48"/>
      <c r="F364" s="8"/>
      <c r="G364" s="9"/>
      <c r="H364" s="18">
        <v>1.2</v>
      </c>
      <c r="I364" s="9">
        <v>172</v>
      </c>
      <c r="J364" s="8">
        <f>ROUND(H364*I364,2)</f>
        <v>206.4</v>
      </c>
      <c r="K364" s="9"/>
      <c r="L364" s="10"/>
    </row>
    <row r="365" spans="2:12" s="11" customFormat="1" x14ac:dyDescent="0.25">
      <c r="B365" s="46"/>
      <c r="C365" s="16" t="s">
        <v>221</v>
      </c>
      <c r="D365" s="47" t="s">
        <v>20</v>
      </c>
      <c r="E365" s="48"/>
      <c r="F365" s="8"/>
      <c r="G365" s="9"/>
      <c r="H365" s="18">
        <v>1.2</v>
      </c>
      <c r="I365" s="9">
        <v>516</v>
      </c>
      <c r="J365" s="8">
        <f>ROUND(H365*I365,2)</f>
        <v>619.20000000000005</v>
      </c>
      <c r="K365" s="9"/>
      <c r="L365" s="10"/>
    </row>
    <row r="366" spans="2:12" s="11" customFormat="1" x14ac:dyDescent="0.25">
      <c r="B366" s="46">
        <v>17</v>
      </c>
      <c r="C366" s="16" t="s">
        <v>233</v>
      </c>
      <c r="D366" s="47"/>
      <c r="E366" s="48"/>
      <c r="F366" s="8"/>
      <c r="G366" s="9"/>
      <c r="H366" s="18"/>
      <c r="I366" s="9"/>
      <c r="J366" s="8"/>
      <c r="K366" s="9"/>
      <c r="L366" s="10"/>
    </row>
    <row r="367" spans="2:12" s="11" customFormat="1" x14ac:dyDescent="0.25">
      <c r="B367" s="46"/>
      <c r="C367" s="16" t="s">
        <v>220</v>
      </c>
      <c r="D367" s="47" t="s">
        <v>20</v>
      </c>
      <c r="E367" s="48"/>
      <c r="F367" s="8"/>
      <c r="G367" s="9"/>
      <c r="H367" s="18">
        <v>1.5</v>
      </c>
      <c r="I367" s="9">
        <v>172</v>
      </c>
      <c r="J367" s="8">
        <f>ROUND(H367*I367,2)</f>
        <v>258</v>
      </c>
      <c r="K367" s="9"/>
      <c r="L367" s="10"/>
    </row>
    <row r="368" spans="2:12" s="11" customFormat="1" x14ac:dyDescent="0.25">
      <c r="B368" s="46"/>
      <c r="C368" s="16" t="s">
        <v>221</v>
      </c>
      <c r="D368" s="47" t="s">
        <v>20</v>
      </c>
      <c r="E368" s="48"/>
      <c r="F368" s="8"/>
      <c r="G368" s="9"/>
      <c r="H368" s="18">
        <v>1.5</v>
      </c>
      <c r="I368" s="9">
        <v>516</v>
      </c>
      <c r="J368" s="8">
        <f>ROUND(H368*I368,2)</f>
        <v>774</v>
      </c>
      <c r="K368" s="9"/>
      <c r="L368" s="10"/>
    </row>
    <row r="369" spans="2:12" s="11" customFormat="1" x14ac:dyDescent="0.25">
      <c r="B369" s="46">
        <v>18</v>
      </c>
      <c r="C369" s="16" t="s">
        <v>234</v>
      </c>
      <c r="D369" s="47"/>
      <c r="E369" s="48"/>
      <c r="F369" s="8"/>
      <c r="G369" s="9"/>
      <c r="H369" s="18"/>
      <c r="I369" s="9"/>
      <c r="J369" s="8"/>
      <c r="K369" s="9"/>
      <c r="L369" s="10"/>
    </row>
    <row r="370" spans="2:12" s="11" customFormat="1" x14ac:dyDescent="0.25">
      <c r="B370" s="46"/>
      <c r="C370" s="16" t="s">
        <v>220</v>
      </c>
      <c r="D370" s="47" t="s">
        <v>20</v>
      </c>
      <c r="E370" s="48"/>
      <c r="F370" s="8"/>
      <c r="G370" s="9"/>
      <c r="H370" s="18">
        <v>1.5</v>
      </c>
      <c r="I370" s="9">
        <v>172</v>
      </c>
      <c r="J370" s="8">
        <f>ROUND(H370*I370,2)</f>
        <v>258</v>
      </c>
      <c r="K370" s="9"/>
      <c r="L370" s="10"/>
    </row>
    <row r="371" spans="2:12" s="11" customFormat="1" x14ac:dyDescent="0.25">
      <c r="B371" s="46"/>
      <c r="C371" s="16" t="s">
        <v>221</v>
      </c>
      <c r="D371" s="47" t="s">
        <v>20</v>
      </c>
      <c r="E371" s="48"/>
      <c r="F371" s="8"/>
      <c r="G371" s="9"/>
      <c r="H371" s="18">
        <v>1.5</v>
      </c>
      <c r="I371" s="9">
        <v>516</v>
      </c>
      <c r="J371" s="8">
        <f>ROUND(H371*I371,2)</f>
        <v>774</v>
      </c>
      <c r="K371" s="9"/>
      <c r="L371" s="10"/>
    </row>
    <row r="372" spans="2:12" s="11" customFormat="1" x14ac:dyDescent="0.25">
      <c r="B372" s="46"/>
      <c r="C372" s="16"/>
      <c r="D372" s="47"/>
      <c r="E372" s="48"/>
      <c r="F372" s="8"/>
      <c r="G372" s="9"/>
      <c r="H372" s="18"/>
      <c r="I372" s="9"/>
      <c r="J372" s="8"/>
      <c r="K372" s="9"/>
    </row>
    <row r="373" spans="2:12" s="11" customFormat="1" x14ac:dyDescent="0.25">
      <c r="B373" s="51"/>
      <c r="C373" s="64" t="str">
        <f>C284</f>
        <v>External Street Lighting</v>
      </c>
      <c r="D373" s="52"/>
      <c r="E373" s="53"/>
      <c r="F373" s="22"/>
      <c r="G373" s="23">
        <f>SUM(G284:G372)</f>
        <v>128008</v>
      </c>
      <c r="H373" s="24"/>
      <c r="I373" s="23"/>
      <c r="J373" s="22">
        <f>SUM(J284:J372)</f>
        <v>119746.59999999992</v>
      </c>
      <c r="K373" s="9"/>
    </row>
    <row r="374" spans="2:12" s="11" customFormat="1" x14ac:dyDescent="0.25">
      <c r="B374" s="46"/>
      <c r="C374" s="16"/>
      <c r="D374" s="47"/>
      <c r="E374" s="48"/>
      <c r="F374" s="8"/>
      <c r="G374" s="9"/>
      <c r="H374" s="18"/>
      <c r="I374" s="9"/>
      <c r="J374" s="8"/>
      <c r="K374" s="9"/>
    </row>
    <row r="375" spans="2:12" s="11" customFormat="1" x14ac:dyDescent="0.25">
      <c r="B375" s="46"/>
      <c r="C375" s="65"/>
      <c r="D375" s="47"/>
      <c r="E375" s="48"/>
      <c r="F375" s="8"/>
      <c r="G375" s="9"/>
      <c r="H375" s="18"/>
      <c r="I375" s="9"/>
      <c r="J375" s="8"/>
      <c r="K375" s="9"/>
    </row>
    <row r="376" spans="2:12" s="11" customFormat="1" x14ac:dyDescent="0.25">
      <c r="B376" s="58"/>
      <c r="C376" s="76" t="s">
        <v>279</v>
      </c>
      <c r="D376" s="59"/>
      <c r="E376" s="60"/>
      <c r="F376" s="61"/>
      <c r="G376" s="62"/>
      <c r="H376" s="63"/>
      <c r="I376" s="62"/>
      <c r="J376" s="61"/>
      <c r="K376" s="9"/>
    </row>
    <row r="377" spans="2:12" s="11" customFormat="1" x14ac:dyDescent="0.25">
      <c r="B377" s="58"/>
      <c r="C377" s="76"/>
      <c r="D377" s="59"/>
      <c r="E377" s="60"/>
      <c r="F377" s="61"/>
      <c r="G377" s="62"/>
      <c r="H377" s="63"/>
      <c r="I377" s="62"/>
      <c r="J377" s="61"/>
      <c r="K377" s="9"/>
    </row>
    <row r="378" spans="2:12" s="11" customFormat="1" x14ac:dyDescent="0.25">
      <c r="B378" s="58"/>
      <c r="C378" s="78" t="s">
        <v>280</v>
      </c>
      <c r="D378" s="59"/>
      <c r="E378" s="60"/>
      <c r="F378" s="61"/>
      <c r="G378" s="62">
        <f>G9</f>
        <v>-1255437.55</v>
      </c>
      <c r="H378" s="63"/>
      <c r="I378" s="62"/>
      <c r="J378" s="61">
        <f>J9</f>
        <v>-1121971.4300000002</v>
      </c>
      <c r="K378" s="9"/>
      <c r="L378" s="50"/>
    </row>
    <row r="379" spans="2:12" s="11" customFormat="1" x14ac:dyDescent="0.25">
      <c r="B379" s="58"/>
      <c r="C379" s="78" t="s">
        <v>281</v>
      </c>
      <c r="D379" s="59"/>
      <c r="E379" s="60"/>
      <c r="F379" s="61"/>
      <c r="G379" s="62"/>
      <c r="H379" s="63"/>
      <c r="I379" s="62"/>
      <c r="J379" s="61"/>
      <c r="K379" s="9"/>
    </row>
    <row r="380" spans="2:12" s="11" customFormat="1" x14ac:dyDescent="0.25">
      <c r="B380" s="58"/>
      <c r="C380" s="76" t="str">
        <f>C106</f>
        <v>Internal Electrical installation - Housing Unit</v>
      </c>
      <c r="D380" s="59"/>
      <c r="E380" s="60"/>
      <c r="F380" s="61"/>
      <c r="G380" s="62">
        <f>G106</f>
        <v>911095</v>
      </c>
      <c r="H380" s="63"/>
      <c r="I380" s="62"/>
      <c r="J380" s="61">
        <f>J106</f>
        <v>962505.9</v>
      </c>
      <c r="K380" s="9"/>
    </row>
    <row r="381" spans="2:12" s="11" customFormat="1" x14ac:dyDescent="0.25">
      <c r="B381" s="58"/>
      <c r="C381" s="76" t="str">
        <f>C163</f>
        <v>Club House</v>
      </c>
      <c r="D381" s="59"/>
      <c r="E381" s="60"/>
      <c r="F381" s="61"/>
      <c r="G381" s="62">
        <f>G163</f>
        <v>89734.55</v>
      </c>
      <c r="H381" s="63"/>
      <c r="I381" s="62"/>
      <c r="J381" s="61">
        <f>J163</f>
        <v>45546.080000000002</v>
      </c>
      <c r="K381" s="9"/>
      <c r="L381" s="50"/>
    </row>
    <row r="382" spans="2:12" s="11" customFormat="1" x14ac:dyDescent="0.25">
      <c r="B382" s="58"/>
      <c r="C382" s="76" t="str">
        <f>C195</f>
        <v>Guard House</v>
      </c>
      <c r="D382" s="59"/>
      <c r="E382" s="60"/>
      <c r="F382" s="61"/>
      <c r="G382" s="62">
        <f>G195</f>
        <v>2727.27</v>
      </c>
      <c r="H382" s="63"/>
      <c r="I382" s="62"/>
      <c r="J382" s="61">
        <f>J195</f>
        <v>13006.45</v>
      </c>
      <c r="K382" s="9"/>
      <c r="L382" s="50"/>
    </row>
    <row r="383" spans="2:12" s="11" customFormat="1" x14ac:dyDescent="0.25">
      <c r="B383" s="58"/>
      <c r="C383" s="76" t="str">
        <f>C236</f>
        <v>TNB sub-station</v>
      </c>
      <c r="D383" s="59"/>
      <c r="E383" s="60"/>
      <c r="F383" s="61"/>
      <c r="G383" s="62">
        <f>G236</f>
        <v>20000</v>
      </c>
      <c r="H383" s="63"/>
      <c r="I383" s="62"/>
      <c r="J383" s="61">
        <f>J236</f>
        <v>16995</v>
      </c>
      <c r="K383" s="9"/>
    </row>
    <row r="384" spans="2:12" s="11" customFormat="1" x14ac:dyDescent="0.25">
      <c r="B384" s="58"/>
      <c r="C384" s="77" t="str">
        <f>C282</f>
        <v>Compound Lighting &amp; Landscape Lighting</v>
      </c>
      <c r="D384" s="59"/>
      <c r="E384" s="73"/>
      <c r="F384" s="61"/>
      <c r="G384" s="74">
        <f>G282</f>
        <v>103872.73</v>
      </c>
      <c r="H384" s="63"/>
      <c r="I384" s="74"/>
      <c r="J384" s="61">
        <f>J282</f>
        <v>96192</v>
      </c>
      <c r="K384" s="9"/>
    </row>
    <row r="385" spans="2:12" s="11" customFormat="1" x14ac:dyDescent="0.25">
      <c r="B385" s="58"/>
      <c r="C385" s="77" t="str">
        <f>C373</f>
        <v>External Street Lighting</v>
      </c>
      <c r="D385" s="59"/>
      <c r="E385" s="73"/>
      <c r="F385" s="61"/>
      <c r="G385" s="74">
        <f>G373</f>
        <v>128008</v>
      </c>
      <c r="H385" s="63"/>
      <c r="I385" s="74"/>
      <c r="J385" s="61">
        <f>J373</f>
        <v>119746.59999999992</v>
      </c>
      <c r="K385" s="9"/>
      <c r="L385" s="50"/>
    </row>
    <row r="386" spans="2:12" s="11" customFormat="1" x14ac:dyDescent="0.25">
      <c r="B386" s="46"/>
      <c r="C386" s="67"/>
      <c r="D386" s="47"/>
      <c r="E386" s="68"/>
      <c r="F386" s="8"/>
      <c r="G386" s="69"/>
      <c r="H386" s="18"/>
      <c r="I386" s="69"/>
      <c r="J386" s="8"/>
      <c r="K386" s="9"/>
    </row>
    <row r="387" spans="2:12" s="11" customFormat="1" ht="15.75" thickBot="1" x14ac:dyDescent="0.3">
      <c r="B387" s="54"/>
      <c r="C387" s="70"/>
      <c r="D387" s="66"/>
      <c r="E387" s="71"/>
      <c r="F387" s="20"/>
      <c r="G387" s="72"/>
      <c r="H387" s="19"/>
      <c r="I387" s="72"/>
      <c r="J387" s="20"/>
      <c r="K387" s="9"/>
    </row>
    <row r="388" spans="2:12" s="11" customFormat="1" ht="16.5" customHeight="1" thickBot="1" x14ac:dyDescent="0.3">
      <c r="B388" s="79"/>
      <c r="C388" s="85" t="s">
        <v>282</v>
      </c>
      <c r="D388" s="80"/>
      <c r="E388" s="81"/>
      <c r="F388" s="82"/>
      <c r="G388" s="82">
        <f>SUM(G378:G387)</f>
        <v>0</v>
      </c>
      <c r="H388" s="83"/>
      <c r="I388" s="82"/>
      <c r="J388" s="84">
        <f>SUM(J378:J387)</f>
        <v>132020.59999999977</v>
      </c>
      <c r="K388" s="9"/>
      <c r="L388" s="50"/>
    </row>
    <row r="389" spans="2:12" s="11" customFormat="1" x14ac:dyDescent="0.25">
      <c r="B389" s="55"/>
      <c r="C389" s="16"/>
      <c r="D389" s="56"/>
      <c r="E389" s="48"/>
      <c r="F389" s="9"/>
      <c r="G389" s="9"/>
      <c r="H389" s="21"/>
      <c r="I389" s="9"/>
      <c r="J389" s="9"/>
      <c r="K389" s="9"/>
    </row>
    <row r="390" spans="2:12" s="11" customFormat="1" x14ac:dyDescent="0.25">
      <c r="B390" s="55"/>
      <c r="C390" s="16"/>
      <c r="D390" s="56"/>
      <c r="E390" s="48"/>
      <c r="F390" s="9"/>
      <c r="G390" s="9"/>
      <c r="H390" s="21"/>
      <c r="I390" s="9"/>
      <c r="J390" s="9"/>
      <c r="K390" s="9"/>
    </row>
    <row r="391" spans="2:12" s="11" customFormat="1" x14ac:dyDescent="0.25">
      <c r="B391" s="55"/>
      <c r="C391" s="16"/>
      <c r="D391" s="56"/>
      <c r="E391" s="48"/>
      <c r="F391" s="9"/>
      <c r="G391" s="9"/>
      <c r="H391" s="21"/>
      <c r="I391" s="9"/>
      <c r="J391" s="9"/>
      <c r="K391" s="9"/>
      <c r="L391" s="50"/>
    </row>
    <row r="392" spans="2:12" s="11" customFormat="1" x14ac:dyDescent="0.25">
      <c r="B392" s="55"/>
      <c r="C392" s="16"/>
      <c r="D392" s="56"/>
      <c r="E392" s="48"/>
      <c r="F392" s="9"/>
      <c r="G392" s="9"/>
      <c r="H392" s="21"/>
      <c r="I392" s="9"/>
      <c r="J392" s="9"/>
      <c r="K392" s="9"/>
    </row>
    <row r="393" spans="2:12" s="11" customFormat="1" x14ac:dyDescent="0.25">
      <c r="B393" s="55"/>
      <c r="C393" s="16"/>
      <c r="D393" s="56"/>
      <c r="E393" s="48"/>
      <c r="F393" s="9"/>
      <c r="G393" s="9"/>
      <c r="H393" s="21"/>
      <c r="I393" s="9"/>
      <c r="J393" s="9"/>
      <c r="K393" s="9"/>
      <c r="L393" s="50"/>
    </row>
    <row r="394" spans="2:12" s="11" customFormat="1" x14ac:dyDescent="0.25">
      <c r="B394" s="55"/>
      <c r="C394" s="16"/>
      <c r="D394" s="56"/>
      <c r="E394" s="48"/>
      <c r="F394" s="9"/>
      <c r="G394" s="9"/>
      <c r="H394" s="21"/>
      <c r="I394" s="9"/>
      <c r="J394" s="9"/>
      <c r="K394" s="9"/>
    </row>
    <row r="395" spans="2:12" s="11" customFormat="1" x14ac:dyDescent="0.25">
      <c r="B395" s="55"/>
      <c r="C395" s="16"/>
      <c r="D395" s="56"/>
      <c r="E395" s="48"/>
      <c r="F395" s="9"/>
      <c r="G395" s="9"/>
      <c r="H395" s="21"/>
      <c r="I395" s="9"/>
      <c r="J395" s="9"/>
      <c r="K395" s="9"/>
    </row>
    <row r="396" spans="2:12" s="11" customFormat="1" x14ac:dyDescent="0.25">
      <c r="B396" s="55"/>
      <c r="C396" s="16"/>
      <c r="D396" s="56"/>
      <c r="E396" s="48"/>
      <c r="F396" s="9"/>
      <c r="G396" s="9"/>
      <c r="H396" s="21"/>
      <c r="I396" s="9"/>
      <c r="J396" s="9"/>
      <c r="K396" s="9"/>
    </row>
    <row r="397" spans="2:12" s="11" customFormat="1" x14ac:dyDescent="0.25">
      <c r="B397" s="55"/>
      <c r="C397" s="16"/>
      <c r="D397" s="56"/>
      <c r="E397" s="48"/>
      <c r="F397" s="9"/>
      <c r="G397" s="9"/>
      <c r="H397" s="21"/>
      <c r="I397" s="9"/>
      <c r="J397" s="9"/>
      <c r="K397" s="9"/>
    </row>
    <row r="398" spans="2:12" s="11" customFormat="1" x14ac:dyDescent="0.25">
      <c r="B398" s="55"/>
      <c r="C398" s="16"/>
      <c r="D398" s="56"/>
      <c r="E398" s="48"/>
      <c r="F398" s="9"/>
      <c r="G398" s="9"/>
      <c r="H398" s="21"/>
      <c r="I398" s="9"/>
      <c r="J398" s="9"/>
      <c r="K398" s="9"/>
      <c r="L398" s="50"/>
    </row>
    <row r="399" spans="2:12" s="11" customFormat="1" x14ac:dyDescent="0.25">
      <c r="B399" s="55"/>
      <c r="C399" s="16"/>
      <c r="D399" s="56"/>
      <c r="E399" s="48"/>
      <c r="F399" s="9"/>
      <c r="G399" s="9"/>
      <c r="H399" s="21"/>
      <c r="I399" s="9"/>
      <c r="J399" s="9"/>
      <c r="K399" s="9"/>
    </row>
    <row r="400" spans="2:12" s="11" customFormat="1" x14ac:dyDescent="0.25">
      <c r="B400" s="55"/>
      <c r="C400" s="16"/>
      <c r="D400" s="56"/>
      <c r="E400" s="48"/>
      <c r="F400" s="9"/>
      <c r="G400" s="9"/>
      <c r="H400" s="21"/>
      <c r="I400" s="9"/>
      <c r="J400" s="9"/>
      <c r="K400" s="9"/>
    </row>
    <row r="401" spans="2:12" s="11" customFormat="1" x14ac:dyDescent="0.25">
      <c r="B401" s="55"/>
      <c r="C401" s="16"/>
      <c r="D401" s="56"/>
      <c r="E401" s="48"/>
      <c r="F401" s="9"/>
      <c r="G401" s="9"/>
      <c r="H401" s="21"/>
      <c r="I401" s="9"/>
      <c r="J401" s="9"/>
      <c r="K401" s="9"/>
    </row>
    <row r="402" spans="2:12" s="11" customFormat="1" x14ac:dyDescent="0.25">
      <c r="B402" s="55"/>
      <c r="C402" s="16"/>
      <c r="D402" s="56"/>
      <c r="E402" s="48"/>
      <c r="F402" s="9"/>
      <c r="G402" s="9"/>
      <c r="H402" s="21"/>
      <c r="I402" s="9"/>
      <c r="J402" s="9"/>
      <c r="K402" s="9"/>
    </row>
    <row r="403" spans="2:12" s="11" customFormat="1" x14ac:dyDescent="0.25">
      <c r="B403" s="55"/>
      <c r="C403" s="16"/>
      <c r="D403" s="56"/>
      <c r="E403" s="48"/>
      <c r="F403" s="9"/>
      <c r="G403" s="9"/>
      <c r="H403" s="21"/>
      <c r="I403" s="9"/>
      <c r="J403" s="9"/>
      <c r="K403" s="9"/>
      <c r="L403" s="50"/>
    </row>
    <row r="404" spans="2:12" s="11" customFormat="1" x14ac:dyDescent="0.25">
      <c r="B404" s="55"/>
      <c r="C404" s="16"/>
      <c r="D404" s="56"/>
      <c r="E404" s="48"/>
      <c r="F404" s="9"/>
      <c r="G404" s="9"/>
      <c r="H404" s="21"/>
      <c r="I404" s="9"/>
      <c r="J404" s="9"/>
      <c r="K404" s="9"/>
      <c r="L404" s="50"/>
    </row>
    <row r="405" spans="2:12" s="11" customFormat="1" x14ac:dyDescent="0.25">
      <c r="B405" s="55"/>
      <c r="C405" s="16"/>
      <c r="D405" s="56"/>
      <c r="E405" s="48"/>
      <c r="F405" s="9"/>
      <c r="G405" s="9"/>
      <c r="H405" s="21"/>
      <c r="I405" s="9"/>
      <c r="J405" s="9"/>
      <c r="K405" s="9"/>
      <c r="L405" s="50"/>
    </row>
    <row r="406" spans="2:12" s="11" customFormat="1" x14ac:dyDescent="0.25">
      <c r="B406" s="55"/>
      <c r="C406" s="16"/>
      <c r="D406" s="56"/>
      <c r="E406" s="48"/>
      <c r="F406" s="9"/>
      <c r="G406" s="9"/>
      <c r="H406" s="21"/>
      <c r="I406" s="9"/>
      <c r="J406" s="9"/>
      <c r="K406" s="9"/>
    </row>
    <row r="407" spans="2:12" s="11" customFormat="1" x14ac:dyDescent="0.25">
      <c r="B407" s="55"/>
      <c r="C407" s="16"/>
      <c r="D407" s="56"/>
      <c r="E407" s="48"/>
      <c r="F407" s="9"/>
      <c r="G407" s="9"/>
      <c r="H407" s="21"/>
      <c r="I407" s="9"/>
      <c r="J407" s="9"/>
      <c r="K407" s="9"/>
    </row>
    <row r="408" spans="2:12" s="11" customFormat="1" x14ac:dyDescent="0.25">
      <c r="B408" s="55"/>
      <c r="C408" s="16"/>
      <c r="D408" s="56"/>
      <c r="E408" s="48"/>
      <c r="F408" s="9"/>
      <c r="G408" s="9"/>
      <c r="H408" s="21"/>
      <c r="I408" s="9"/>
      <c r="J408" s="9"/>
      <c r="K408" s="9"/>
    </row>
    <row r="409" spans="2:12" s="11" customFormat="1" x14ac:dyDescent="0.25">
      <c r="B409" s="55"/>
      <c r="C409" s="16"/>
      <c r="D409" s="56"/>
      <c r="E409" s="48"/>
      <c r="F409" s="9"/>
      <c r="G409" s="9"/>
      <c r="H409" s="21"/>
      <c r="I409" s="9"/>
      <c r="J409" s="9"/>
      <c r="K409" s="9"/>
    </row>
    <row r="410" spans="2:12" s="11" customFormat="1" x14ac:dyDescent="0.25">
      <c r="B410" s="55"/>
      <c r="C410" s="16"/>
      <c r="D410" s="56"/>
      <c r="E410" s="48"/>
      <c r="F410" s="9"/>
      <c r="G410" s="9"/>
      <c r="H410" s="21"/>
      <c r="I410" s="9"/>
      <c r="J410" s="9"/>
      <c r="K410" s="9"/>
    </row>
    <row r="411" spans="2:12" s="11" customFormat="1" x14ac:dyDescent="0.25">
      <c r="B411" s="55"/>
      <c r="C411" s="16"/>
      <c r="D411" s="56"/>
      <c r="E411" s="48"/>
      <c r="F411" s="9"/>
      <c r="G411" s="9"/>
      <c r="H411" s="21"/>
      <c r="I411" s="9"/>
      <c r="J411" s="9"/>
      <c r="K411" s="9"/>
    </row>
    <row r="412" spans="2:12" s="11" customFormat="1" x14ac:dyDescent="0.25">
      <c r="B412" s="55"/>
      <c r="C412" s="16"/>
      <c r="D412" s="56"/>
      <c r="E412" s="48"/>
      <c r="F412" s="9"/>
      <c r="G412" s="9"/>
      <c r="H412" s="21"/>
      <c r="I412" s="9"/>
      <c r="J412" s="9"/>
      <c r="K412" s="9"/>
    </row>
    <row r="413" spans="2:12" s="11" customFormat="1" x14ac:dyDescent="0.25">
      <c r="B413" s="55"/>
      <c r="C413" s="16"/>
      <c r="D413" s="56"/>
      <c r="E413" s="48"/>
      <c r="F413" s="9"/>
      <c r="G413" s="9"/>
      <c r="H413" s="21"/>
      <c r="I413" s="9"/>
      <c r="J413" s="9"/>
      <c r="K413" s="9"/>
    </row>
    <row r="414" spans="2:12" s="11" customFormat="1" x14ac:dyDescent="0.25">
      <c r="B414" s="55"/>
      <c r="C414" s="16"/>
      <c r="D414" s="56"/>
      <c r="E414" s="48"/>
      <c r="F414" s="9"/>
      <c r="G414" s="9"/>
      <c r="H414" s="21"/>
      <c r="I414" s="9"/>
      <c r="J414" s="9"/>
      <c r="K414" s="9"/>
    </row>
    <row r="415" spans="2:12" s="11" customFormat="1" x14ac:dyDescent="0.25">
      <c r="B415" s="55"/>
      <c r="C415" s="16"/>
      <c r="D415" s="56"/>
      <c r="E415" s="48"/>
      <c r="F415" s="9"/>
      <c r="G415" s="9"/>
      <c r="H415" s="21"/>
      <c r="I415" s="9"/>
      <c r="J415" s="9"/>
      <c r="K415" s="9"/>
    </row>
    <row r="416" spans="2:12" s="11" customFormat="1" x14ac:dyDescent="0.25">
      <c r="B416" s="55"/>
      <c r="C416" s="16"/>
      <c r="D416" s="56"/>
      <c r="E416" s="48"/>
      <c r="F416" s="9"/>
      <c r="G416" s="9"/>
      <c r="H416" s="21"/>
      <c r="I416" s="9"/>
      <c r="J416" s="9"/>
      <c r="K416" s="9"/>
    </row>
    <row r="417" spans="2:11" s="11" customFormat="1" x14ac:dyDescent="0.25">
      <c r="B417" s="55"/>
      <c r="C417" s="16"/>
      <c r="D417" s="56"/>
      <c r="E417" s="48"/>
      <c r="F417" s="9"/>
      <c r="G417" s="9"/>
      <c r="H417" s="21"/>
      <c r="I417" s="9"/>
      <c r="J417" s="9"/>
      <c r="K417" s="9"/>
    </row>
    <row r="418" spans="2:11" s="11" customFormat="1" x14ac:dyDescent="0.25">
      <c r="B418" s="55"/>
      <c r="C418" s="16"/>
      <c r="D418" s="56"/>
      <c r="E418" s="48"/>
      <c r="F418" s="9"/>
      <c r="G418" s="9"/>
      <c r="H418" s="21"/>
      <c r="I418" s="9"/>
      <c r="J418" s="9"/>
      <c r="K418" s="9"/>
    </row>
    <row r="419" spans="2:11" s="11" customFormat="1" x14ac:dyDescent="0.25">
      <c r="B419" s="55"/>
      <c r="C419" s="16"/>
      <c r="D419" s="56"/>
      <c r="E419" s="48"/>
      <c r="F419" s="9"/>
      <c r="G419" s="9"/>
      <c r="H419" s="21"/>
      <c r="I419" s="9"/>
      <c r="J419" s="9"/>
      <c r="K419" s="9"/>
    </row>
    <row r="420" spans="2:11" s="11" customFormat="1" x14ac:dyDescent="0.25">
      <c r="B420" s="55"/>
      <c r="C420" s="16"/>
      <c r="D420" s="56"/>
      <c r="E420" s="48"/>
      <c r="F420" s="9"/>
      <c r="G420" s="9"/>
      <c r="H420" s="21"/>
      <c r="I420" s="9"/>
      <c r="J420" s="9"/>
      <c r="K420" s="9"/>
    </row>
    <row r="421" spans="2:11" s="11" customFormat="1" x14ac:dyDescent="0.25">
      <c r="B421" s="55"/>
      <c r="C421" s="16"/>
      <c r="D421" s="56"/>
      <c r="E421" s="48"/>
      <c r="F421" s="9"/>
      <c r="G421" s="9"/>
      <c r="H421" s="21"/>
      <c r="I421" s="9"/>
      <c r="J421" s="9"/>
      <c r="K421" s="9"/>
    </row>
    <row r="422" spans="2:11" s="11" customFormat="1" x14ac:dyDescent="0.25">
      <c r="B422" s="55"/>
      <c r="C422" s="16"/>
      <c r="D422" s="56"/>
      <c r="E422" s="48"/>
      <c r="F422" s="9"/>
      <c r="G422" s="9"/>
      <c r="H422" s="21"/>
      <c r="I422" s="9"/>
      <c r="J422" s="9"/>
      <c r="K422" s="9"/>
    </row>
    <row r="423" spans="2:11" s="11" customFormat="1" x14ac:dyDescent="0.25">
      <c r="B423" s="55"/>
      <c r="C423" s="16"/>
      <c r="D423" s="56"/>
      <c r="E423" s="48"/>
      <c r="F423" s="9"/>
      <c r="G423" s="9"/>
      <c r="H423" s="21"/>
      <c r="I423" s="9"/>
      <c r="J423" s="9"/>
      <c r="K423" s="9"/>
    </row>
    <row r="424" spans="2:11" s="11" customFormat="1" x14ac:dyDescent="0.25">
      <c r="B424" s="55"/>
      <c r="C424" s="16"/>
      <c r="D424" s="56"/>
      <c r="E424" s="48"/>
      <c r="F424" s="9"/>
      <c r="G424" s="9"/>
      <c r="H424" s="21"/>
      <c r="I424" s="9"/>
      <c r="J424" s="9"/>
      <c r="K424" s="9"/>
    </row>
    <row r="425" spans="2:11" s="11" customFormat="1" x14ac:dyDescent="0.25">
      <c r="B425" s="55"/>
      <c r="C425" s="16"/>
      <c r="D425" s="56"/>
      <c r="E425" s="48"/>
      <c r="F425" s="9"/>
      <c r="G425" s="9"/>
      <c r="H425" s="21"/>
      <c r="I425" s="9"/>
      <c r="J425" s="9"/>
      <c r="K425" s="9"/>
    </row>
    <row r="426" spans="2:11" s="11" customFormat="1" x14ac:dyDescent="0.25">
      <c r="B426" s="55"/>
      <c r="C426" s="16"/>
      <c r="D426" s="56"/>
      <c r="E426" s="48"/>
      <c r="F426" s="9"/>
      <c r="G426" s="9"/>
      <c r="H426" s="21"/>
      <c r="I426" s="9"/>
      <c r="J426" s="9"/>
      <c r="K426" s="9"/>
    </row>
    <row r="427" spans="2:11" s="11" customFormat="1" x14ac:dyDescent="0.25">
      <c r="B427" s="28"/>
      <c r="C427" s="29"/>
      <c r="D427" s="30"/>
      <c r="E427" s="40"/>
      <c r="F427" s="1"/>
      <c r="G427" s="1"/>
      <c r="H427" s="3"/>
      <c r="I427" s="1"/>
      <c r="J427" s="1"/>
      <c r="K427" s="9"/>
    </row>
    <row r="428" spans="2:11" s="11" customFormat="1" x14ac:dyDescent="0.25">
      <c r="B428" s="28"/>
      <c r="C428" s="29"/>
      <c r="D428" s="30"/>
      <c r="E428" s="40"/>
      <c r="F428" s="1"/>
      <c r="G428" s="1"/>
      <c r="H428" s="3"/>
      <c r="I428" s="1"/>
      <c r="J428" s="1"/>
      <c r="K428" s="9"/>
    </row>
    <row r="429" spans="2:11" s="11" customFormat="1" x14ac:dyDescent="0.25">
      <c r="B429" s="28"/>
      <c r="C429" s="29"/>
      <c r="D429" s="30"/>
      <c r="E429" s="40"/>
      <c r="F429" s="1"/>
      <c r="G429" s="1"/>
      <c r="H429" s="3"/>
      <c r="I429" s="1"/>
      <c r="J429" s="1"/>
      <c r="K429" s="9"/>
    </row>
    <row r="430" spans="2:11" s="11" customFormat="1" x14ac:dyDescent="0.25">
      <c r="B430" s="28"/>
      <c r="C430" s="29"/>
      <c r="D430" s="30"/>
      <c r="E430" s="40"/>
      <c r="F430" s="1"/>
      <c r="G430" s="1"/>
      <c r="H430" s="3"/>
      <c r="I430" s="1"/>
      <c r="J430" s="1"/>
      <c r="K430" s="9"/>
    </row>
    <row r="431" spans="2:11" s="11" customFormat="1" x14ac:dyDescent="0.25">
      <c r="B431" s="28"/>
      <c r="C431" s="29"/>
      <c r="D431" s="30"/>
      <c r="E431" s="40"/>
      <c r="F431" s="1"/>
      <c r="G431" s="1"/>
      <c r="H431" s="3"/>
      <c r="I431" s="1"/>
      <c r="J431" s="1"/>
      <c r="K431" s="9"/>
    </row>
    <row r="432" spans="2:11" s="11" customFormat="1" x14ac:dyDescent="0.25">
      <c r="B432" s="28"/>
      <c r="C432" s="29"/>
      <c r="D432" s="30"/>
      <c r="E432" s="40"/>
      <c r="F432" s="1"/>
      <c r="G432" s="1"/>
      <c r="H432" s="3"/>
      <c r="I432" s="1"/>
      <c r="J432" s="1"/>
      <c r="K432" s="9"/>
    </row>
    <row r="433" spans="2:11" s="11" customFormat="1" x14ac:dyDescent="0.25">
      <c r="B433" s="28"/>
      <c r="C433" s="29"/>
      <c r="D433" s="30"/>
      <c r="E433" s="40"/>
      <c r="F433" s="1"/>
      <c r="G433" s="1"/>
      <c r="H433" s="3"/>
      <c r="I433" s="1"/>
      <c r="J433" s="1"/>
      <c r="K433" s="9"/>
    </row>
    <row r="434" spans="2:11" s="11" customFormat="1" x14ac:dyDescent="0.25">
      <c r="B434" s="28"/>
      <c r="C434" s="29"/>
      <c r="D434" s="30"/>
      <c r="E434" s="40"/>
      <c r="F434" s="1"/>
      <c r="G434" s="1"/>
      <c r="H434" s="3"/>
      <c r="I434" s="1"/>
      <c r="J434" s="1"/>
      <c r="K434" s="9"/>
    </row>
    <row r="435" spans="2:11" s="11" customFormat="1" x14ac:dyDescent="0.25">
      <c r="B435" s="28"/>
      <c r="C435" s="29"/>
      <c r="D435" s="30"/>
      <c r="E435" s="40"/>
      <c r="F435" s="1"/>
      <c r="G435" s="1"/>
      <c r="H435" s="3"/>
      <c r="I435" s="1"/>
      <c r="J435" s="1"/>
      <c r="K435" s="9"/>
    </row>
    <row r="436" spans="2:11" s="11" customFormat="1" x14ac:dyDescent="0.25">
      <c r="B436" s="28"/>
      <c r="C436" s="29"/>
      <c r="D436" s="30"/>
      <c r="E436" s="40"/>
      <c r="F436" s="1"/>
      <c r="G436" s="1"/>
      <c r="H436" s="3"/>
      <c r="I436" s="1"/>
      <c r="J436" s="1"/>
      <c r="K436" s="9"/>
    </row>
    <row r="437" spans="2:11" s="11" customFormat="1" x14ac:dyDescent="0.25">
      <c r="B437" s="28"/>
      <c r="C437" s="29"/>
      <c r="D437" s="30"/>
      <c r="E437" s="40"/>
      <c r="F437" s="1"/>
      <c r="G437" s="1"/>
      <c r="H437" s="3"/>
      <c r="I437" s="1"/>
      <c r="J437" s="1"/>
      <c r="K437" s="9"/>
    </row>
    <row r="438" spans="2:11" s="11" customFormat="1" x14ac:dyDescent="0.25">
      <c r="B438" s="28"/>
      <c r="C438" s="29"/>
      <c r="D438" s="30"/>
      <c r="E438" s="40"/>
      <c r="F438" s="1"/>
      <c r="G438" s="1"/>
      <c r="H438" s="3"/>
      <c r="I438" s="1"/>
      <c r="J438" s="1"/>
      <c r="K438" s="9"/>
    </row>
    <row r="439" spans="2:11" s="11" customFormat="1" x14ac:dyDescent="0.25">
      <c r="B439" s="28"/>
      <c r="C439" s="29"/>
      <c r="D439" s="30"/>
      <c r="E439" s="40"/>
      <c r="F439" s="1"/>
      <c r="G439" s="1"/>
      <c r="H439" s="3"/>
      <c r="I439" s="1"/>
      <c r="J439" s="1"/>
      <c r="K439" s="9"/>
    </row>
    <row r="440" spans="2:11" s="11" customFormat="1" x14ac:dyDescent="0.25">
      <c r="B440" s="28"/>
      <c r="C440" s="29"/>
      <c r="D440" s="30"/>
      <c r="E440" s="40"/>
      <c r="F440" s="1"/>
      <c r="G440" s="1"/>
      <c r="H440" s="3"/>
      <c r="I440" s="1"/>
      <c r="J440" s="1"/>
      <c r="K440" s="9"/>
    </row>
    <row r="441" spans="2:11" s="11" customFormat="1" x14ac:dyDescent="0.25">
      <c r="B441" s="28"/>
      <c r="C441" s="29"/>
      <c r="D441" s="30"/>
      <c r="E441" s="40"/>
      <c r="F441" s="1"/>
      <c r="G441" s="1"/>
      <c r="H441" s="3"/>
      <c r="I441" s="1"/>
      <c r="J441" s="1"/>
      <c r="K441" s="9"/>
    </row>
    <row r="442" spans="2:11" s="11" customFormat="1" x14ac:dyDescent="0.25">
      <c r="B442" s="28"/>
      <c r="C442" s="29"/>
      <c r="D442" s="30"/>
      <c r="E442" s="40"/>
      <c r="F442" s="1"/>
      <c r="G442" s="1"/>
      <c r="H442" s="3"/>
      <c r="I442" s="1"/>
      <c r="J442" s="1"/>
      <c r="K442" s="9"/>
    </row>
    <row r="443" spans="2:11" s="11" customFormat="1" x14ac:dyDescent="0.25">
      <c r="B443" s="28"/>
      <c r="C443" s="29"/>
      <c r="D443" s="30"/>
      <c r="E443" s="40"/>
      <c r="F443" s="1"/>
      <c r="G443" s="1"/>
      <c r="H443" s="3"/>
      <c r="I443" s="1"/>
      <c r="J443" s="1"/>
      <c r="K443" s="9"/>
    </row>
    <row r="444" spans="2:11" s="11" customFormat="1" x14ac:dyDescent="0.25">
      <c r="B444" s="28"/>
      <c r="C444" s="29"/>
      <c r="D444" s="30"/>
      <c r="E444" s="40"/>
      <c r="F444" s="1"/>
      <c r="G444" s="1"/>
      <c r="H444" s="3"/>
      <c r="I444" s="1"/>
      <c r="J444" s="1"/>
      <c r="K444" s="9"/>
    </row>
    <row r="445" spans="2:11" s="11" customFormat="1" x14ac:dyDescent="0.25">
      <c r="B445" s="28"/>
      <c r="C445" s="29"/>
      <c r="D445" s="30"/>
      <c r="E445" s="40"/>
      <c r="F445" s="1"/>
      <c r="G445" s="1"/>
      <c r="H445" s="3"/>
      <c r="I445" s="1"/>
      <c r="J445" s="1"/>
      <c r="K445" s="9"/>
    </row>
    <row r="446" spans="2:11" s="11" customFormat="1" x14ac:dyDescent="0.25">
      <c r="B446" s="28"/>
      <c r="C446" s="29"/>
      <c r="D446" s="30"/>
      <c r="E446" s="40"/>
      <c r="F446" s="1"/>
      <c r="G446" s="1"/>
      <c r="H446" s="3"/>
      <c r="I446" s="1"/>
      <c r="J446" s="1"/>
      <c r="K446" s="9"/>
    </row>
    <row r="447" spans="2:11" s="11" customFormat="1" x14ac:dyDescent="0.25">
      <c r="B447" s="28"/>
      <c r="C447" s="29"/>
      <c r="D447" s="30"/>
      <c r="E447" s="40"/>
      <c r="F447" s="1"/>
      <c r="G447" s="1"/>
      <c r="H447" s="3"/>
      <c r="I447" s="1"/>
      <c r="J447" s="1"/>
      <c r="K447" s="9"/>
    </row>
    <row r="448" spans="2:11" s="11" customFormat="1" x14ac:dyDescent="0.25">
      <c r="B448" s="28"/>
      <c r="C448" s="29"/>
      <c r="D448" s="30"/>
      <c r="E448" s="40"/>
      <c r="F448" s="1"/>
      <c r="G448" s="1"/>
      <c r="H448" s="3"/>
      <c r="I448" s="1"/>
      <c r="J448" s="1"/>
      <c r="K448" s="9"/>
    </row>
    <row r="449" spans="2:11" s="11" customFormat="1" x14ac:dyDescent="0.25">
      <c r="B449" s="28"/>
      <c r="C449" s="29"/>
      <c r="D449" s="30"/>
      <c r="E449" s="40"/>
      <c r="F449" s="1"/>
      <c r="G449" s="1"/>
      <c r="H449" s="3"/>
      <c r="I449" s="1"/>
      <c r="J449" s="1"/>
      <c r="K449" s="9"/>
    </row>
    <row r="450" spans="2:11" s="11" customFormat="1" x14ac:dyDescent="0.25">
      <c r="B450" s="28"/>
      <c r="C450" s="29"/>
      <c r="D450" s="30"/>
      <c r="E450" s="40"/>
      <c r="F450" s="1"/>
      <c r="G450" s="1"/>
      <c r="H450" s="3"/>
      <c r="I450" s="1"/>
      <c r="J450" s="1"/>
      <c r="K450" s="9"/>
    </row>
    <row r="451" spans="2:11" s="11" customFormat="1" x14ac:dyDescent="0.25">
      <c r="B451" s="28"/>
      <c r="C451" s="29"/>
      <c r="D451" s="30"/>
      <c r="E451" s="40"/>
      <c r="F451" s="1"/>
      <c r="G451" s="1"/>
      <c r="H451" s="3"/>
      <c r="I451" s="1"/>
      <c r="J451" s="1"/>
      <c r="K451" s="9"/>
    </row>
    <row r="452" spans="2:11" s="11" customFormat="1" x14ac:dyDescent="0.25">
      <c r="B452" s="28"/>
      <c r="C452" s="29"/>
      <c r="D452" s="30"/>
      <c r="E452" s="40"/>
      <c r="F452" s="1"/>
      <c r="G452" s="1"/>
      <c r="H452" s="3"/>
      <c r="I452" s="1"/>
      <c r="J452" s="1"/>
      <c r="K452" s="9"/>
    </row>
    <row r="453" spans="2:11" s="11" customFormat="1" x14ac:dyDescent="0.25">
      <c r="B453" s="28"/>
      <c r="C453" s="29"/>
      <c r="D453" s="30"/>
      <c r="E453" s="40"/>
      <c r="F453" s="1"/>
      <c r="G453" s="1"/>
      <c r="H453" s="3"/>
      <c r="I453" s="1"/>
      <c r="J453" s="1"/>
      <c r="K453" s="9"/>
    </row>
    <row r="454" spans="2:11" s="11" customFormat="1" x14ac:dyDescent="0.25">
      <c r="B454" s="28"/>
      <c r="C454" s="29"/>
      <c r="D454" s="30"/>
      <c r="E454" s="40"/>
      <c r="F454" s="1"/>
      <c r="G454" s="1"/>
      <c r="H454" s="3"/>
      <c r="I454" s="1"/>
      <c r="J454" s="1"/>
      <c r="K454" s="9"/>
    </row>
    <row r="455" spans="2:11" s="11" customFormat="1" x14ac:dyDescent="0.25">
      <c r="B455" s="28"/>
      <c r="C455" s="29"/>
      <c r="D455" s="30"/>
      <c r="E455" s="40"/>
      <c r="F455" s="1"/>
      <c r="G455" s="1"/>
      <c r="H455" s="3"/>
      <c r="I455" s="1"/>
      <c r="J455" s="1"/>
      <c r="K455" s="9"/>
    </row>
    <row r="456" spans="2:11" s="11" customFormat="1" x14ac:dyDescent="0.25">
      <c r="B456" s="28"/>
      <c r="C456" s="29"/>
      <c r="D456" s="30"/>
      <c r="E456" s="40"/>
      <c r="F456" s="1"/>
      <c r="G456" s="1"/>
      <c r="H456" s="3"/>
      <c r="I456" s="1"/>
      <c r="J456" s="1"/>
      <c r="K456" s="9"/>
    </row>
    <row r="457" spans="2:11" s="11" customFormat="1" x14ac:dyDescent="0.25">
      <c r="B457" s="28"/>
      <c r="C457" s="29"/>
      <c r="D457" s="30"/>
      <c r="E457" s="40"/>
      <c r="F457" s="1"/>
      <c r="G457" s="1"/>
      <c r="H457" s="3"/>
      <c r="I457" s="1"/>
      <c r="J457" s="1"/>
      <c r="K457" s="9"/>
    </row>
    <row r="458" spans="2:11" s="11" customFormat="1" x14ac:dyDescent="0.25">
      <c r="B458" s="28"/>
      <c r="C458" s="29"/>
      <c r="D458" s="30"/>
      <c r="E458" s="40"/>
      <c r="F458" s="1"/>
      <c r="G458" s="1"/>
      <c r="H458" s="3"/>
      <c r="I458" s="1"/>
      <c r="J458" s="1"/>
      <c r="K458" s="9"/>
    </row>
    <row r="459" spans="2:11" s="11" customFormat="1" x14ac:dyDescent="0.25">
      <c r="B459" s="28"/>
      <c r="C459" s="29"/>
      <c r="D459" s="30"/>
      <c r="E459" s="40"/>
      <c r="F459" s="1"/>
      <c r="G459" s="1"/>
      <c r="H459" s="3"/>
      <c r="I459" s="1"/>
      <c r="J459" s="1"/>
      <c r="K459" s="9"/>
    </row>
    <row r="460" spans="2:11" s="11" customFormat="1" x14ac:dyDescent="0.25">
      <c r="B460" s="28"/>
      <c r="C460" s="29"/>
      <c r="D460" s="30"/>
      <c r="E460" s="40"/>
      <c r="F460" s="1"/>
      <c r="G460" s="1"/>
      <c r="H460" s="3"/>
      <c r="I460" s="1"/>
      <c r="J460" s="1"/>
      <c r="K460" s="9"/>
    </row>
    <row r="461" spans="2:11" s="11" customFormat="1" x14ac:dyDescent="0.25">
      <c r="B461" s="28"/>
      <c r="C461" s="29"/>
      <c r="D461" s="30"/>
      <c r="E461" s="40"/>
      <c r="F461" s="1"/>
      <c r="G461" s="1"/>
      <c r="H461" s="3"/>
      <c r="I461" s="1"/>
      <c r="J461" s="1"/>
      <c r="K461" s="9"/>
    </row>
    <row r="462" spans="2:11" s="11" customFormat="1" x14ac:dyDescent="0.25">
      <c r="B462" s="28"/>
      <c r="C462" s="29"/>
      <c r="D462" s="30"/>
      <c r="E462" s="40"/>
      <c r="F462" s="1"/>
      <c r="G462" s="1"/>
      <c r="H462" s="3"/>
      <c r="I462" s="1"/>
      <c r="J462" s="1"/>
      <c r="K462" s="9"/>
    </row>
    <row r="463" spans="2:11" s="11" customFormat="1" x14ac:dyDescent="0.25">
      <c r="B463" s="28"/>
      <c r="C463" s="29"/>
      <c r="D463" s="30"/>
      <c r="E463" s="40"/>
      <c r="F463" s="1"/>
      <c r="G463" s="1"/>
      <c r="H463" s="3"/>
      <c r="I463" s="1"/>
      <c r="J463" s="1"/>
      <c r="K463" s="9"/>
    </row>
    <row r="464" spans="2:11" s="11" customFormat="1" x14ac:dyDescent="0.25">
      <c r="B464" s="28"/>
      <c r="C464" s="29"/>
      <c r="D464" s="30"/>
      <c r="E464" s="40"/>
      <c r="F464" s="1"/>
      <c r="G464" s="1"/>
      <c r="H464" s="3"/>
      <c r="I464" s="1"/>
      <c r="J464" s="1"/>
      <c r="K464" s="9"/>
    </row>
    <row r="465" spans="2:11" s="11" customFormat="1" x14ac:dyDescent="0.25">
      <c r="B465" s="28"/>
      <c r="C465" s="29"/>
      <c r="D465" s="30"/>
      <c r="E465" s="40"/>
      <c r="F465" s="1"/>
      <c r="G465" s="1"/>
      <c r="H465" s="3"/>
      <c r="I465" s="1"/>
      <c r="J465" s="1"/>
      <c r="K465" s="9"/>
    </row>
    <row r="466" spans="2:11" s="11" customFormat="1" x14ac:dyDescent="0.25">
      <c r="B466" s="28"/>
      <c r="C466" s="29"/>
      <c r="D466" s="30"/>
      <c r="E466" s="40"/>
      <c r="F466" s="1"/>
      <c r="G466" s="1"/>
      <c r="H466" s="3"/>
      <c r="I466" s="1"/>
      <c r="J466" s="1"/>
      <c r="K466" s="9"/>
    </row>
    <row r="467" spans="2:11" s="11" customFormat="1" x14ac:dyDescent="0.25">
      <c r="B467" s="28"/>
      <c r="C467" s="29"/>
      <c r="D467" s="30"/>
      <c r="E467" s="40"/>
      <c r="F467" s="1"/>
      <c r="G467" s="1"/>
      <c r="H467" s="3"/>
      <c r="I467" s="1"/>
      <c r="J467" s="1"/>
      <c r="K467" s="9"/>
    </row>
    <row r="468" spans="2:11" s="11" customFormat="1" x14ac:dyDescent="0.25">
      <c r="B468" s="28"/>
      <c r="C468" s="29"/>
      <c r="D468" s="30"/>
      <c r="E468" s="40"/>
      <c r="F468" s="1"/>
      <c r="G468" s="1"/>
      <c r="H468" s="3"/>
      <c r="I468" s="1"/>
      <c r="J468" s="1"/>
      <c r="K468" s="9"/>
    </row>
    <row r="469" spans="2:11" s="11" customFormat="1" x14ac:dyDescent="0.25">
      <c r="B469" s="28"/>
      <c r="C469" s="29"/>
      <c r="D469" s="30"/>
      <c r="E469" s="40"/>
      <c r="F469" s="1"/>
      <c r="G469" s="1"/>
      <c r="H469" s="3"/>
      <c r="I469" s="1"/>
      <c r="J469" s="1"/>
      <c r="K469" s="9"/>
    </row>
    <row r="470" spans="2:11" s="11" customFormat="1" x14ac:dyDescent="0.25">
      <c r="B470" s="28"/>
      <c r="C470" s="29"/>
      <c r="D470" s="30"/>
      <c r="E470" s="40"/>
      <c r="F470" s="1"/>
      <c r="G470" s="1"/>
      <c r="H470" s="3"/>
      <c r="I470" s="1"/>
      <c r="J470" s="1"/>
      <c r="K470" s="9"/>
    </row>
    <row r="471" spans="2:11" s="11" customFormat="1" x14ac:dyDescent="0.25">
      <c r="B471" s="28"/>
      <c r="C471" s="29"/>
      <c r="D471" s="30"/>
      <c r="E471" s="40"/>
      <c r="F471" s="1"/>
      <c r="G471" s="1"/>
      <c r="H471" s="3"/>
      <c r="I471" s="1"/>
      <c r="J471" s="1"/>
      <c r="K471" s="9"/>
    </row>
    <row r="472" spans="2:11" s="11" customFormat="1" x14ac:dyDescent="0.25">
      <c r="B472" s="28"/>
      <c r="C472" s="29"/>
      <c r="D472" s="30"/>
      <c r="E472" s="40"/>
      <c r="F472" s="1"/>
      <c r="G472" s="1"/>
      <c r="H472" s="3"/>
      <c r="I472" s="1"/>
      <c r="J472" s="1"/>
      <c r="K472" s="9"/>
    </row>
    <row r="473" spans="2:11" s="11" customFormat="1" x14ac:dyDescent="0.25">
      <c r="B473" s="28"/>
      <c r="C473" s="29"/>
      <c r="D473" s="30"/>
      <c r="E473" s="40"/>
      <c r="F473" s="1"/>
      <c r="G473" s="1"/>
      <c r="H473" s="3"/>
      <c r="I473" s="1"/>
      <c r="J473" s="1"/>
      <c r="K473" s="9"/>
    </row>
    <row r="474" spans="2:11" s="11" customFormat="1" x14ac:dyDescent="0.25">
      <c r="B474" s="28"/>
      <c r="C474" s="29"/>
      <c r="D474" s="30"/>
      <c r="E474" s="40"/>
      <c r="F474" s="1"/>
      <c r="G474" s="1"/>
      <c r="H474" s="3"/>
      <c r="I474" s="1"/>
      <c r="J474" s="1"/>
      <c r="K474" s="9"/>
    </row>
  </sheetData>
  <autoFilter ref="B2:J387"/>
  <mergeCells count="2">
    <mergeCell ref="E1:G1"/>
    <mergeCell ref="H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Ming Cian</dc:creator>
  <cp:lastModifiedBy>Ng Ming Cian</cp:lastModifiedBy>
  <dcterms:created xsi:type="dcterms:W3CDTF">2017-06-29T03:46:10Z</dcterms:created>
  <dcterms:modified xsi:type="dcterms:W3CDTF">2017-07-12T03:08:04Z</dcterms:modified>
</cp:coreProperties>
</file>